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75 16.05.2024\СМИ\75-1\"/>
    </mc:Choice>
  </mc:AlternateContent>
  <xr:revisionPtr revIDLastSave="0" documentId="13_ncr:1_{E7D934A8-57EA-4790-BC87-C1791D88C7B2}" xr6:coauthVersionLast="45" xr6:coauthVersionMax="45" xr10:uidLastSave="{00000000-0000-0000-0000-000000000000}"/>
  <bookViews>
    <workbookView xWindow="3570" yWindow="3645" windowWidth="21450" windowHeight="11385" tabRatio="795" xr2:uid="{00000000-000D-0000-FFFF-FFFF00000000}"/>
  </bookViews>
  <sheets>
    <sheet name="Доходы ГО Мытищи" sheetId="12" r:id="rId1"/>
    <sheet name="Функциональная" sheetId="5" r:id="rId2"/>
    <sheet name="Субвенции 2023" sheetId="7" r:id="rId3"/>
    <sheet name="Ведомственная" sheetId="8" r:id="rId4"/>
    <sheet name="Целевые" sheetId="9" r:id="rId5"/>
    <sheet name="Источники" sheetId="10" r:id="rId6"/>
    <sheet name="Заимствования 2023" sheetId="11" r:id="rId7"/>
  </sheets>
  <definedNames>
    <definedName name="_xlnm._FilterDatabase" localSheetId="3" hidden="1">Ведомственная!$G$1:$G$1414</definedName>
    <definedName name="_xlnm._FilterDatabase" localSheetId="1" hidden="1">Функциональная!$R$1:$R$1296</definedName>
    <definedName name="_xlnm._FilterDatabase" localSheetId="4" hidden="1">Целевые!$G$1:$G$1001</definedName>
    <definedName name="OLE_LINK10" localSheetId="0">'Доходы ГО Мытищи'!$B$971</definedName>
    <definedName name="_xlnm.Print_Titles" localSheetId="3">Ведомственная!$5:$6</definedName>
    <definedName name="_xlnm.Print_Titles" localSheetId="0">'Доходы ГО Мытищи'!$9:$9</definedName>
    <definedName name="_xlnm.Print_Titles" localSheetId="5">Источники!$7:$7</definedName>
    <definedName name="_xlnm.Print_Titles" localSheetId="2">'Субвенции 2023'!$4:$7</definedName>
    <definedName name="_xlnm.Print_Titles" localSheetId="1">Функциональная!$4:$6</definedName>
    <definedName name="_xlnm.Print_Titles" localSheetId="4">Целевые!$4:$5</definedName>
    <definedName name="_xlnm.Print_Area" localSheetId="3">Ведомственная!$A$1:$P$1415</definedName>
    <definedName name="_xlnm.Print_Area" localSheetId="0">'Доходы ГО Мытищи'!$A$1:$E$142</definedName>
    <definedName name="_xlnm.Print_Area" localSheetId="6">'Заимствования 2023'!$A$5:$N$24</definedName>
    <definedName name="_xlnm.Print_Area" localSheetId="5">Источники!$A$5:$M$29</definedName>
    <definedName name="_xlnm.Print_Area" localSheetId="2">'Субвенции 2023'!$A$1:$D$70</definedName>
    <definedName name="_xlnm.Print_Area" localSheetId="1">Функциональная!$A$1:$R$1295</definedName>
    <definedName name="_xlnm.Print_Area" localSheetId="4">Целевые!$A$2:$L$999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1" i="12" l="1"/>
  <c r="E140" i="12"/>
  <c r="E139" i="12"/>
  <c r="E138" i="12"/>
  <c r="E137" i="12"/>
  <c r="E135" i="12"/>
  <c r="E134" i="12"/>
  <c r="E133" i="12"/>
  <c r="E132" i="12"/>
  <c r="E130" i="12"/>
  <c r="E128" i="12"/>
  <c r="E127" i="12"/>
  <c r="E126" i="12"/>
  <c r="E125" i="12"/>
  <c r="D123" i="12"/>
  <c r="C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D110" i="12"/>
  <c r="C110" i="12"/>
  <c r="D106" i="12"/>
  <c r="C106" i="12"/>
  <c r="E105" i="12"/>
  <c r="E104" i="12"/>
  <c r="E103" i="12"/>
  <c r="E102" i="12"/>
  <c r="E101" i="12"/>
  <c r="E100" i="12"/>
  <c r="D99" i="12"/>
  <c r="C99" i="12"/>
  <c r="C97" i="12" s="1"/>
  <c r="E96" i="12"/>
  <c r="E95" i="12"/>
  <c r="E94" i="12"/>
  <c r="E93" i="12"/>
  <c r="E92" i="12"/>
  <c r="E90" i="12"/>
  <c r="E89" i="12"/>
  <c r="E87" i="12"/>
  <c r="E86" i="12"/>
  <c r="E85" i="12"/>
  <c r="E84" i="12"/>
  <c r="E83" i="12"/>
  <c r="D82" i="12"/>
  <c r="C82" i="12"/>
  <c r="E81" i="12"/>
  <c r="E80" i="12"/>
  <c r="E79" i="12"/>
  <c r="E78" i="12"/>
  <c r="E77" i="12"/>
  <c r="E76" i="12"/>
  <c r="E75" i="12"/>
  <c r="E73" i="12"/>
  <c r="E72" i="12"/>
  <c r="E71" i="12"/>
  <c r="E70" i="12"/>
  <c r="E69" i="12"/>
  <c r="E68" i="12"/>
  <c r="E66" i="12"/>
  <c r="E65" i="12"/>
  <c r="E64" i="12"/>
  <c r="E63" i="12"/>
  <c r="E62" i="12"/>
  <c r="D61" i="12"/>
  <c r="C61" i="12"/>
  <c r="E60" i="12"/>
  <c r="E59" i="12"/>
  <c r="E58" i="12"/>
  <c r="E57" i="12"/>
  <c r="E56" i="12"/>
  <c r="E55" i="12"/>
  <c r="E54" i="12"/>
  <c r="D53" i="12"/>
  <c r="E53" i="12" s="1"/>
  <c r="C53" i="12"/>
  <c r="E52" i="12"/>
  <c r="E51" i="12"/>
  <c r="D49" i="12"/>
  <c r="E49" i="12" s="1"/>
  <c r="C49" i="12"/>
  <c r="E48" i="12"/>
  <c r="C47" i="12"/>
  <c r="E46" i="12"/>
  <c r="D45" i="12"/>
  <c r="C45" i="12"/>
  <c r="E44" i="12"/>
  <c r="E43" i="12"/>
  <c r="D42" i="12"/>
  <c r="C42" i="12"/>
  <c r="E41" i="12"/>
  <c r="E40" i="12"/>
  <c r="D39" i="12"/>
  <c r="D30" i="12" s="1"/>
  <c r="C39" i="12"/>
  <c r="E37" i="12"/>
  <c r="E36" i="12"/>
  <c r="E35" i="12"/>
  <c r="E34" i="12"/>
  <c r="E33" i="12"/>
  <c r="E32" i="12"/>
  <c r="E28" i="12"/>
  <c r="E27" i="12"/>
  <c r="D26" i="12"/>
  <c r="C26" i="12"/>
  <c r="E25" i="12"/>
  <c r="E24" i="12"/>
  <c r="D23" i="12"/>
  <c r="E23" i="12" s="1"/>
  <c r="C23" i="12"/>
  <c r="E22" i="12"/>
  <c r="C21" i="12"/>
  <c r="E20" i="12"/>
  <c r="E19" i="12"/>
  <c r="E18" i="12"/>
  <c r="E16" i="12"/>
  <c r="D15" i="12"/>
  <c r="C15" i="12"/>
  <c r="E14" i="12"/>
  <c r="D13" i="12"/>
  <c r="C13" i="12"/>
  <c r="E12" i="12"/>
  <c r="D11" i="12"/>
  <c r="C11" i="12"/>
  <c r="E15" i="12" l="1"/>
  <c r="E26" i="12"/>
  <c r="E13" i="12"/>
  <c r="E82" i="12"/>
  <c r="D21" i="12"/>
  <c r="E21" i="12" s="1"/>
  <c r="C30" i="12"/>
  <c r="E30" i="12" s="1"/>
  <c r="D47" i="12"/>
  <c r="E47" i="12" s="1"/>
  <c r="E99" i="12"/>
  <c r="E42" i="12"/>
  <c r="E45" i="12"/>
  <c r="E61" i="12"/>
  <c r="E110" i="12"/>
  <c r="E11" i="12"/>
  <c r="D108" i="12"/>
  <c r="D97" i="12"/>
  <c r="E97" i="12" s="1"/>
  <c r="C108" i="12"/>
  <c r="E123" i="12"/>
  <c r="E39" i="12"/>
  <c r="M24" i="11"/>
  <c r="K24" i="11"/>
  <c r="M16" i="11"/>
  <c r="K16" i="11"/>
  <c r="C10" i="12" l="1"/>
  <c r="D10" i="12"/>
  <c r="D142" i="12" s="1"/>
  <c r="E108" i="12"/>
  <c r="C142" i="12"/>
  <c r="K29" i="10"/>
  <c r="E10" i="12" l="1"/>
  <c r="E142" i="12"/>
  <c r="N1415" i="8"/>
  <c r="F69" i="7" l="1"/>
  <c r="F62" i="7" s="1"/>
  <c r="E62" i="7"/>
  <c r="F61" i="7"/>
  <c r="F57" i="7"/>
  <c r="F53" i="7"/>
  <c r="F52" i="7"/>
  <c r="F51" i="7"/>
  <c r="F50" i="7"/>
  <c r="F49" i="7"/>
  <c r="F48" i="7"/>
  <c r="F47" i="7"/>
  <c r="F46" i="7"/>
  <c r="F43" i="7"/>
  <c r="F42" i="7"/>
  <c r="F41" i="7"/>
  <c r="F40" i="7"/>
  <c r="F39" i="7"/>
  <c r="F38" i="7"/>
  <c r="F37" i="7"/>
  <c r="F35" i="7"/>
  <c r="F34" i="7"/>
  <c r="F32" i="7"/>
  <c r="F31" i="7"/>
  <c r="F30" i="7"/>
  <c r="F29" i="7"/>
  <c r="F28" i="7"/>
  <c r="E27" i="7"/>
  <c r="F24" i="7"/>
  <c r="G23" i="7"/>
  <c r="F23" i="7"/>
  <c r="G22" i="7"/>
  <c r="F22" i="7"/>
  <c r="G21" i="7"/>
  <c r="F21" i="7"/>
  <c r="F20" i="7"/>
  <c r="H20" i="7" s="1"/>
  <c r="G19" i="7"/>
  <c r="F19" i="7"/>
  <c r="F18" i="7"/>
  <c r="H18" i="7" s="1"/>
  <c r="F17" i="7"/>
  <c r="H17" i="7" s="1"/>
  <c r="G16" i="7"/>
  <c r="F16" i="7"/>
  <c r="F15" i="7"/>
  <c r="F14" i="7"/>
  <c r="F13" i="7"/>
  <c r="F12" i="7"/>
  <c r="F11" i="7"/>
  <c r="F10" i="7"/>
  <c r="E9" i="7"/>
  <c r="G9" i="7" l="1"/>
  <c r="G70" i="7" s="1"/>
  <c r="H16" i="7"/>
  <c r="H19" i="7"/>
  <c r="H21" i="7"/>
  <c r="H23" i="7"/>
  <c r="F27" i="7"/>
  <c r="H22" i="7"/>
  <c r="E70" i="7"/>
  <c r="R103" i="5"/>
  <c r="R102" i="5"/>
  <c r="F70" i="7" l="1"/>
  <c r="H70" i="7" s="1"/>
  <c r="F9" i="7"/>
  <c r="H9" i="7" s="1"/>
</calcChain>
</file>

<file path=xl/sharedStrings.xml><?xml version="1.0" encoding="utf-8"?>
<sst xmlns="http://schemas.openxmlformats.org/spreadsheetml/2006/main" count="16544" uniqueCount="1297">
  <si>
    <t>(тыс.руб.)</t>
  </si>
  <si>
    <t>Наименование</t>
  </si>
  <si>
    <t>План</t>
  </si>
  <si>
    <t>Уточненный план</t>
  </si>
  <si>
    <t>Отклонение</t>
  </si>
  <si>
    <t>ВСЕГО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</si>
  <si>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</si>
  <si>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</si>
  <si>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</si>
  <si>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</si>
  <si>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</si>
  <si>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</si>
  <si>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</si>
  <si>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</si>
  <si>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</si>
  <si>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</si>
  <si>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</si>
  <si>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</si>
  <si>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</si>
  <si>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</si>
  <si>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</si>
  <si>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</si>
  <si>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</si>
  <si>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</si>
  <si>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</si>
  <si>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</si>
  <si>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</si>
  <si>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</si>
  <si>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</si>
  <si>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</si>
  <si>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</si>
  <si>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осуществление государственных полномочий Московской области в области земельных отношений</t>
  </si>
  <si>
    <t>Иные межбюджетные трансферты всего, в том числе на:</t>
  </si>
  <si>
    <t xml:space="preserve">ямочный ремонт асфальтового покрытия дворовых территорий 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</si>
  <si>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</si>
  <si>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ремонт дворовых территорий</t>
  </si>
  <si>
    <t>создание и ремонт пешеходных коммуникаций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</si>
  <si>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</si>
  <si>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</si>
  <si>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</si>
  <si>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</si>
  <si>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</si>
  <si>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</si>
  <si>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</si>
  <si>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создание доступной среды в муниципальных учреждениях культуры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</si>
  <si>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</si>
  <si>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</si>
  <si>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</si>
  <si>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</si>
  <si>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</si>
  <si>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</si>
  <si>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</si>
  <si>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</si>
  <si>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</si>
  <si>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государственную поддержку отрасли культуры (в части поддержки лучших работников сельских учреждений культуры)</t>
  </si>
  <si>
    <t>реализацию отдельных мероприятий муниципальных программ</t>
  </si>
  <si>
    <t>сохранение достигнутого уровня заработной платы работников муниципальных учреждений культуры</t>
  </si>
  <si>
    <t>сохранение достигнутого уровня заработной платы отдельных категорий работников в сферах здравоохранения, культуры</t>
  </si>
  <si>
    <t>реализацию на территориях муниципальных образований проектов граждан, сформированных в рамках практик инициативного бюджетирования</t>
  </si>
  <si>
    <t>проведение ремонта объектов муниципальных культурно-досуговых учреждений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</si>
  <si>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</si>
  <si>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(тыс. руб.)</t>
  </si>
  <si>
    <t>Целевые расходы за счет средств субвенций, субсидий и  иных межбюджетных трансфертов,                                                                                                                         передаваемых  в бюджет городского округа Мытищи в 2023 году</t>
  </si>
  <si>
    <t>% исп.</t>
  </si>
  <si>
    <t>Исполнено                  на 01.01.2024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</si>
  <si>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</si>
  <si>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</si>
  <si>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</si>
  <si>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</si>
  <si>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внедрение современных средств наблюдения и оповещения о правонарушениях  в подъездах многоквартирных домов Московской области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</si>
  <si>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</si>
  <si>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Исполнение расходов бюджета городского округа Мытищи за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 (муниципальным программам городского округа Мытищи                                                                                и непрограммным направлениям деятельности),                                                                                                                                                                                                                                                                группам и подгруппам видов расходов классификации расходов бюджетов</t>
  </si>
  <si>
    <t xml:space="preserve">                                                                                                                                                                                                            (тыс. руб.)</t>
  </si>
  <si>
    <t>Наименование КБК</t>
  </si>
  <si>
    <t>Рз</t>
  </si>
  <si>
    <t>Пр</t>
  </si>
  <si>
    <t>КЦСР</t>
  </si>
  <si>
    <t>КВР</t>
  </si>
  <si>
    <t>Исполнение на 01.01.2024</t>
  </si>
  <si>
    <t>% исполнения</t>
  </si>
  <si>
    <t>Всего</t>
  </si>
  <si>
    <t>в том числе за счет субвенций из бюджета других уровней для осуществления отдельных государственных полномочий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</si>
  <si>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</si>
  <si>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</si>
  <si>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</si>
  <si>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</si>
  <si>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</si>
  <si>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</si>
  <si>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</si>
  <si>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</si>
  <si>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</si>
  <si>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</si>
  <si>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</si>
  <si>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</si>
  <si>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</si>
  <si>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</si>
  <si>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</si>
  <si>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</si>
  <si>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Непрограммные расходы</t>
  </si>
  <si>
    <t>9900000000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</si>
  <si>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</si>
  <si>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9900055491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</si>
  <si>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</si>
  <si>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</si>
  <si>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</si>
  <si>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</si>
  <si>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</si>
  <si>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</si>
  <si>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</si>
  <si>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</si>
  <si>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</si>
  <si>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</si>
  <si>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</si>
  <si>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</si>
  <si>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</si>
  <si>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</si>
  <si>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защита населения"</t>
  </si>
  <si>
    <t>0400000000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</si>
  <si>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</si>
  <si>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</si>
  <si>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</si>
  <si>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</si>
  <si>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</si>
  <si>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</si>
  <si>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</si>
  <si>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</si>
  <si>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</si>
  <si>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</si>
  <si>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</si>
  <si>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</si>
  <si>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</si>
  <si>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</si>
  <si>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</si>
  <si>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</si>
  <si>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</si>
  <si>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</si>
  <si>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</si>
  <si>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</si>
  <si>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0910360710</t>
  </si>
  <si>
    <t>Подпрограмма "Эффективное управление имущественным комплексом"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</si>
  <si>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</si>
  <si>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</si>
  <si>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</si>
  <si>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</si>
  <si>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</si>
  <si>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Обеспечение деятельности администрации</t>
  </si>
  <si>
    <t>1250100120</t>
  </si>
  <si>
    <t>Социальное обеспечение и иные выплаты населению</t>
  </si>
  <si>
    <t>300</t>
  </si>
  <si>
    <t>Премии и гранты</t>
  </si>
  <si>
    <t>350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</si>
  <si>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</si>
  <si>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</si>
  <si>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</si>
  <si>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</si>
  <si>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органов местного самоуправления</t>
  </si>
  <si>
    <t>1250100130</t>
  </si>
  <si>
    <t>Социальные выплаты гражданам, кроме публичных нормативных социальных выплат</t>
  </si>
  <si>
    <t>320</t>
  </si>
  <si>
    <t>Муниципальная программа "Цифровое муниципальное образование"</t>
  </si>
  <si>
    <t>1500000000</t>
  </si>
  <si>
    <t>Подпрограмма "Развитие архивного дела"</t>
  </si>
  <si>
    <t>1540000000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</si>
  <si>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</si>
  <si>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1540200000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</si>
  <si>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</si>
  <si>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1540260690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</si>
  <si>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</si>
  <si>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</si>
  <si>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</si>
  <si>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</si>
  <si>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</si>
  <si>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1620400000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</si>
  <si>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</si>
  <si>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</si>
  <si>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</si>
  <si>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</si>
  <si>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</si>
  <si>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</si>
  <si>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</si>
  <si>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</si>
  <si>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</si>
  <si>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</si>
  <si>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Реализация государственных (муниципальных) функций</t>
  </si>
  <si>
    <t>9900000100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</si>
  <si>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</si>
  <si>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</si>
  <si>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</si>
  <si>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</si>
  <si>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</si>
  <si>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</si>
  <si>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</si>
  <si>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</si>
  <si>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</si>
  <si>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</si>
  <si>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</si>
  <si>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</si>
  <si>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</si>
  <si>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</si>
  <si>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</si>
  <si>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13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</si>
  <si>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</si>
  <si>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</si>
  <si>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</si>
  <si>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</si>
  <si>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</si>
  <si>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</si>
  <si>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</si>
  <si>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</si>
  <si>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Расходы на выплаты персоналу казенных учреждений</t>
  </si>
  <si>
    <t>110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</si>
  <si>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</si>
  <si>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</si>
  <si>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</si>
  <si>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</si>
  <si>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</si>
  <si>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</si>
  <si>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</si>
  <si>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</si>
  <si>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1210400000</t>
  </si>
  <si>
    <t>1210400130</t>
  </si>
  <si>
    <t>Взносы в общественные организации</t>
  </si>
  <si>
    <t>1250100870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</si>
  <si>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</si>
  <si>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</si>
  <si>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</si>
  <si>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</si>
  <si>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</si>
  <si>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</si>
  <si>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</si>
  <si>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</si>
  <si>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Субсидии автономным учреждениям</t>
  </si>
  <si>
    <t>620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</si>
  <si>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</si>
  <si>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</si>
  <si>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</si>
  <si>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</si>
  <si>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</si>
  <si>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</si>
  <si>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</si>
  <si>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</si>
  <si>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</si>
  <si>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</si>
  <si>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</si>
  <si>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1510100000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</si>
  <si>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</si>
  <si>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15101S0650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</si>
  <si>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</si>
  <si>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</si>
  <si>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</si>
  <si>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</si>
  <si>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</si>
  <si>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</si>
  <si>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</si>
  <si>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</si>
  <si>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1640000000</t>
  </si>
  <si>
    <t>1640100000</t>
  </si>
  <si>
    <t>1640100130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</si>
  <si>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</si>
  <si>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</si>
  <si>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</si>
  <si>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</si>
  <si>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</si>
  <si>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</si>
  <si>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Исполнение судебных актов</t>
  </si>
  <si>
    <t>830</t>
  </si>
  <si>
    <t>Оплата исполнительных листов, судебных издержек</t>
  </si>
  <si>
    <t>9900000080</t>
  </si>
  <si>
    <t>Иные расходы</t>
  </si>
  <si>
    <t>9900004000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</si>
  <si>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</si>
  <si>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</si>
  <si>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</si>
  <si>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</si>
  <si>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</si>
  <si>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</si>
  <si>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</si>
  <si>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</si>
  <si>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</si>
  <si>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</si>
  <si>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</si>
  <si>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</si>
  <si>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</si>
  <si>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Подпрограмма "Обеспечение мероприятий по защите населения и территорий от чрезвычайных ситуаций"</t>
  </si>
  <si>
    <t>0820000000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</si>
  <si>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</si>
  <si>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</si>
  <si>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</si>
  <si>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</si>
  <si>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</si>
  <si>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</si>
  <si>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</si>
  <si>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</si>
  <si>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</si>
  <si>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</si>
  <si>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</si>
  <si>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</si>
  <si>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</si>
  <si>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</si>
  <si>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Иные выплаты населению</t>
  </si>
  <si>
    <t>360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</si>
  <si>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</si>
  <si>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</si>
  <si>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</si>
  <si>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</si>
  <si>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</si>
  <si>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</si>
  <si>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</si>
  <si>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</si>
  <si>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</si>
  <si>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</si>
  <si>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</si>
  <si>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</si>
  <si>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</si>
  <si>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</si>
  <si>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</si>
  <si>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</si>
  <si>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</si>
  <si>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</si>
  <si>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</si>
  <si>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</si>
  <si>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</si>
  <si>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</si>
  <si>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</si>
  <si>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</si>
  <si>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</si>
  <si>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</si>
  <si>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</si>
  <si>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</si>
  <si>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</si>
  <si>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</si>
  <si>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</si>
  <si>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</si>
  <si>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</si>
  <si>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</si>
  <si>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</si>
  <si>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</si>
  <si>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</si>
  <si>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</si>
  <si>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</si>
  <si>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</si>
  <si>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</si>
  <si>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</si>
  <si>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Национальная экономика</t>
  </si>
  <si>
    <t>Общеэкономические вопросы</t>
  </si>
  <si>
    <t>Муниципальная программа "Культура и туризм"</t>
  </si>
  <si>
    <t>0200000000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</si>
  <si>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</si>
  <si>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</si>
  <si>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</si>
  <si>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</si>
  <si>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Мероприятия в сфере культуры</t>
  </si>
  <si>
    <t>0240100500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</si>
  <si>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</si>
  <si>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</si>
  <si>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</si>
  <si>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</si>
  <si>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</si>
  <si>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</si>
  <si>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Сельское хозяйство и рыболовство</t>
  </si>
  <si>
    <t>05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</si>
  <si>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</si>
  <si>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</si>
  <si>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</si>
  <si>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</si>
  <si>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</si>
  <si>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</si>
  <si>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</si>
  <si>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0640170870</t>
  </si>
  <si>
    <t>Водное хозяйство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</si>
  <si>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</si>
  <si>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</si>
  <si>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</si>
  <si>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</si>
  <si>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</si>
  <si>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</si>
  <si>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</si>
  <si>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07203S1890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</si>
  <si>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</si>
  <si>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</si>
  <si>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</si>
  <si>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</si>
  <si>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</si>
  <si>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</si>
  <si>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</si>
  <si>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</si>
  <si>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</si>
  <si>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</si>
  <si>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</si>
  <si>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</si>
  <si>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</si>
  <si>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</si>
  <si>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</si>
  <si>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</si>
  <si>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</si>
  <si>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</si>
  <si>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</si>
  <si>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</si>
  <si>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</si>
  <si>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</si>
  <si>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</si>
  <si>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</si>
  <si>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</si>
  <si>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</si>
  <si>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</si>
  <si>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</si>
  <si>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</si>
  <si>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</si>
  <si>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</si>
  <si>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Софинансирование работ по капитальному ремонту и ремонту автомобильных дорог общего пользования местного значения</t>
  </si>
  <si>
    <t>14204S0240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</si>
  <si>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</si>
  <si>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</si>
  <si>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</si>
  <si>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</si>
  <si>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</si>
  <si>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</si>
  <si>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</si>
  <si>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</si>
  <si>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</si>
  <si>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</si>
  <si>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</si>
  <si>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</si>
  <si>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</si>
  <si>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</si>
  <si>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</si>
  <si>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</si>
  <si>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</si>
  <si>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</si>
  <si>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</si>
  <si>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</si>
  <si>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</si>
  <si>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</si>
  <si>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</si>
  <si>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</si>
  <si>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</si>
  <si>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</si>
  <si>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</si>
  <si>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</si>
  <si>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</si>
  <si>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</si>
  <si>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</si>
  <si>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</si>
  <si>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</si>
  <si>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</si>
  <si>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</si>
  <si>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</si>
  <si>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</si>
  <si>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</si>
  <si>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</si>
  <si>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</si>
  <si>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</si>
  <si>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</si>
  <si>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Жилищное хозяйство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</si>
  <si>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</si>
  <si>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</si>
  <si>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</si>
  <si>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</si>
  <si>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</si>
  <si>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</si>
  <si>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</si>
  <si>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</si>
  <si>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</si>
  <si>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</si>
  <si>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</si>
  <si>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</si>
  <si>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Взносы на капитальный ремонт общего имущества многоквартирных домов</t>
  </si>
  <si>
    <t>1210200180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</si>
  <si>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</si>
  <si>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</si>
  <si>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 за счет средств местного бюджета</t>
  </si>
  <si>
    <t>1720370950</t>
  </si>
  <si>
    <t>Ремонт подъездов в многоквартирных домах</t>
  </si>
  <si>
    <t>17203S0950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</si>
  <si>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</si>
  <si>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</si>
  <si>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</si>
  <si>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</si>
  <si>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</si>
  <si>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</si>
  <si>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</si>
  <si>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</si>
  <si>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Коммунальное хозяйство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</si>
  <si>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</si>
  <si>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</si>
  <si>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</si>
  <si>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</si>
  <si>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(модернизация) объектов питьевого водоснабжения за счет средств местного бюджета</t>
  </si>
  <si>
    <t>1010272430</t>
  </si>
  <si>
    <t>Строительство и реконструкция объектов водоснабжения за счет средств местного бюджета</t>
  </si>
  <si>
    <t>1010274090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</si>
  <si>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</si>
  <si>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</si>
  <si>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</si>
  <si>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101F552430</t>
  </si>
  <si>
    <t>101F552439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</si>
  <si>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</si>
  <si>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</si>
  <si>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</si>
  <si>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</si>
  <si>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</si>
  <si>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</si>
  <si>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</si>
  <si>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</si>
  <si>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</si>
  <si>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</si>
  <si>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</si>
  <si>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</si>
  <si>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</si>
  <si>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</si>
  <si>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</si>
  <si>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</si>
  <si>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</si>
  <si>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</si>
  <si>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"Повышение энергетической эффективности муниципальных учреждений Московской области"</t>
  </si>
  <si>
    <t>1050100000</t>
  </si>
  <si>
    <t>1050100190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</si>
  <si>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</si>
  <si>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</si>
  <si>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</si>
  <si>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</si>
  <si>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</si>
  <si>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территорий в нормативном состоянии</t>
  </si>
  <si>
    <t>1720100620</t>
  </si>
  <si>
    <t>Благоустройство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</si>
  <si>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</si>
  <si>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</si>
  <si>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</si>
  <si>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</si>
  <si>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</si>
  <si>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</si>
  <si>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Благоустройство пространств для активного отдыха за счет средств местного бюджета</t>
  </si>
  <si>
    <t>1710171970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</si>
  <si>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</si>
  <si>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</si>
  <si>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</si>
  <si>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</si>
  <si>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Обустройство велосипедной инфраструктуры</t>
  </si>
  <si>
    <t>17101S1910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</si>
  <si>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</si>
  <si>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пространств для активного отдыха)</t>
  </si>
  <si>
    <t>171F255553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</si>
  <si>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</si>
  <si>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171F255558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</si>
  <si>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</si>
  <si>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</si>
  <si>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</si>
  <si>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</si>
  <si>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Организация общественных работ, субботников</t>
  </si>
  <si>
    <t>1720101490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</si>
  <si>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</si>
  <si>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</si>
  <si>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</si>
  <si>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</si>
  <si>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Приобретение коммунальной техники за счет средств местного бюджета</t>
  </si>
  <si>
    <t>1720171360</t>
  </si>
  <si>
    <t>Создание и ремонт пешеходных коммуникаций за счет средств местного бюджета</t>
  </si>
  <si>
    <t>1720171870</t>
  </si>
  <si>
    <t>Создание и ремонт пешеходных коммуникаций</t>
  </si>
  <si>
    <t>17201S1870</t>
  </si>
  <si>
    <t>1730000000</t>
  </si>
  <si>
    <t>1730100000</t>
  </si>
  <si>
    <t>1730100130</t>
  </si>
  <si>
    <t>Другие вопросы в области жилищно-коммунального хозяйства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</si>
  <si>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</si>
  <si>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</si>
  <si>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</si>
  <si>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</si>
  <si>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Реализация отдельных мероприятий муниципальных программ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</si>
  <si>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</si>
  <si>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</si>
  <si>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</si>
  <si>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</si>
  <si>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1080261930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</si>
  <si>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</si>
  <si>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</si>
  <si>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Охрана окружающей среды</t>
  </si>
  <si>
    <t>Экологический контроль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</si>
  <si>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</si>
  <si>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</si>
  <si>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</si>
  <si>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</si>
  <si>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</si>
  <si>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</si>
  <si>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</si>
  <si>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</si>
  <si>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</si>
  <si>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</si>
  <si>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Охрана объектов растительного и животного мира и среды их обитания</t>
  </si>
  <si>
    <t>Организация мероприятий по устранению загрязнения водных объектов</t>
  </si>
  <si>
    <t>0720301710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</si>
  <si>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</si>
  <si>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</si>
  <si>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</si>
  <si>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</si>
  <si>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</si>
  <si>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0740162050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</si>
  <si>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</si>
  <si>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</si>
  <si>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</si>
  <si>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</si>
  <si>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</si>
  <si>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</si>
  <si>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</si>
  <si>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</si>
  <si>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</si>
  <si>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</si>
  <si>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</si>
  <si>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</si>
  <si>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</si>
  <si>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</si>
  <si>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</si>
  <si>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</si>
  <si>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07</t>
  </si>
  <si>
    <t>Дошкольное образование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</si>
  <si>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</si>
  <si>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</si>
  <si>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</si>
  <si>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</si>
  <si>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</si>
  <si>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</si>
  <si>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</si>
  <si>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</si>
  <si>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</si>
  <si>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</si>
  <si>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</si>
  <si>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</si>
  <si>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</si>
  <si>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0310262970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</si>
  <si>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</si>
  <si>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</si>
  <si>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</si>
  <si>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03102S2880</t>
  </si>
  <si>
    <t>Федеральный проект "Содействие занятости"</t>
  </si>
  <si>
    <t>031P200000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</si>
  <si>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</si>
  <si>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031P2S2330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</si>
  <si>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</si>
  <si>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</si>
  <si>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</si>
  <si>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</si>
  <si>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</si>
  <si>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</si>
  <si>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</si>
  <si>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</si>
  <si>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Проектирование и строительство дошкольных образовательных организаций</t>
  </si>
  <si>
    <t>1830198444</t>
  </si>
  <si>
    <t>Проектирование и строительство дошкольных образовательных организаций в целях синхронизации с жилой застройкой</t>
  </si>
  <si>
    <t>1830198459</t>
  </si>
  <si>
    <t>18301S4440</t>
  </si>
  <si>
    <t>18301S8444</t>
  </si>
  <si>
    <t>18301S8459</t>
  </si>
  <si>
    <t>18301К8444</t>
  </si>
  <si>
    <t>18301К8459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</si>
  <si>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</si>
  <si>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</si>
  <si>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</si>
  <si>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</si>
  <si>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</si>
  <si>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</si>
  <si>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</si>
  <si>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</si>
  <si>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</si>
  <si>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</si>
  <si>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</si>
  <si>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</si>
  <si>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</si>
  <si>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</si>
  <si>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Устройство спортивных и детских площадок на территории муниципальных общеобразовательных организаций за счет средств местного бюджета</t>
  </si>
  <si>
    <t>0310872370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</si>
  <si>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</si>
  <si>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</si>
  <si>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</si>
  <si>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</si>
  <si>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Подпрограмма "Дополнительное образование, воспитание и психолого-социальное сопровождение детей"</t>
  </si>
  <si>
    <t>0320000000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</si>
  <si>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</si>
  <si>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</si>
  <si>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</si>
  <si>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</si>
  <si>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</si>
  <si>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</si>
  <si>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</si>
  <si>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</si>
  <si>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Создание новых мест в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</si>
  <si>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1830273059</t>
  </si>
  <si>
    <t>Создание новых мест в общеобразовательных организациях за счет средств местного бюджета</t>
  </si>
  <si>
    <t>1830275200</t>
  </si>
  <si>
    <t>Капитальные вложения в объекты общего образования</t>
  </si>
  <si>
    <t>18302S4260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</si>
  <si>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</si>
  <si>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</si>
  <si>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</si>
  <si>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</si>
  <si>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Создание новых мест в общеобразовательных организациях</t>
  </si>
  <si>
    <t>183E155200</t>
  </si>
  <si>
    <t>183E155209</t>
  </si>
  <si>
    <t>Дополнительное образование детей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</si>
  <si>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</si>
  <si>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</si>
  <si>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</si>
  <si>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</si>
  <si>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</si>
  <si>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</si>
  <si>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</si>
  <si>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</si>
  <si>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</si>
  <si>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</si>
  <si>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</si>
  <si>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</si>
  <si>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</si>
  <si>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0320362980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</si>
  <si>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</si>
  <si>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</si>
  <si>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</si>
  <si>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</si>
  <si>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</si>
  <si>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</si>
  <si>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</si>
  <si>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</si>
  <si>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Мероприятия по организации отдыха детей в каникулярное время</t>
  </si>
  <si>
    <t>04203S2190</t>
  </si>
  <si>
    <t>Профессиональная подготовка, переподготовка и повышение квалификации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</si>
  <si>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</si>
  <si>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</si>
  <si>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</si>
  <si>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</si>
  <si>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</si>
  <si>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</si>
  <si>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</si>
  <si>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</si>
  <si>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</si>
  <si>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Подпрограмма "Развитие добровольчества (волонтерства) в городском округе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</si>
  <si>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</si>
  <si>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</si>
  <si>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</si>
  <si>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</si>
  <si>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</si>
  <si>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1360000000</t>
  </si>
  <si>
    <t>1360100000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</si>
  <si>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</si>
  <si>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</si>
  <si>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</si>
  <si>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</si>
  <si>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</si>
  <si>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Обеспечение подвоза обучающихся к месту обучения в муниципальные общеобразовательные организации</t>
  </si>
  <si>
    <t>0310102270</t>
  </si>
  <si>
    <t>031EВ00000</t>
  </si>
  <si>
    <t>031EВ51791</t>
  </si>
  <si>
    <t>0340000000</t>
  </si>
  <si>
    <t>0340100000</t>
  </si>
  <si>
    <t>Мероприятия в сфере образования</t>
  </si>
  <si>
    <t>0340100950</t>
  </si>
  <si>
    <t>Обеспечение деятельности прочих учреждений образования</t>
  </si>
  <si>
    <t>0340106080</t>
  </si>
  <si>
    <t>Расходы на обеспечение деятельности (оказание услуг) муниципальных учреждений - отдых и оздоровление детей</t>
  </si>
  <si>
    <t>0420306200</t>
  </si>
  <si>
    <t>Федеральный проект "Цифровая образовательная среда"</t>
  </si>
  <si>
    <t>152E400000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</si>
  <si>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</si>
  <si>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</si>
  <si>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</si>
  <si>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</si>
  <si>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</si>
  <si>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</si>
  <si>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</si>
  <si>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</si>
  <si>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</si>
  <si>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</si>
  <si>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Сохранение достигнутого уровня заработной платы работников муниципальных учреждений культуры</t>
  </si>
  <si>
    <t>0220160370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</si>
  <si>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</si>
  <si>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</si>
  <si>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</si>
  <si>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</si>
  <si>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</si>
  <si>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</si>
  <si>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0230160370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</si>
  <si>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</si>
  <si>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</si>
  <si>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</si>
  <si>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</si>
  <si>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</si>
  <si>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</si>
  <si>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"Реализация отдельных функций органа местного самоуправления в сфере культуры"</t>
  </si>
  <si>
    <t>0240200000</t>
  </si>
  <si>
    <t>Стипендии в области образования, культуры и искусства</t>
  </si>
  <si>
    <t>0240201110</t>
  </si>
  <si>
    <t>Основное мероприятие "Обеспечение функций культурно-досуговых учреждений"</t>
  </si>
  <si>
    <t>0240400000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</si>
  <si>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</si>
  <si>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</si>
  <si>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</si>
  <si>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</si>
  <si>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</si>
  <si>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</si>
  <si>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условий для массового отдыха жителей городского округа в парках культуры и отдыха"</t>
  </si>
  <si>
    <t>0240600000</t>
  </si>
  <si>
    <t>Создание условий для массового отдыха жителей городского округа в парках культуры и отдыха</t>
  </si>
  <si>
    <t>0240601010</t>
  </si>
  <si>
    <t>Расходы на обеспечение деятельности (оказание услуг) муниципальных учреждений - парк культуры и отдыха</t>
  </si>
  <si>
    <t>0240606170</t>
  </si>
  <si>
    <t>Основное мероприятие "Обеспечение функций муниципальных учреждений культуры Московской области"</t>
  </si>
  <si>
    <t>0240700000</t>
  </si>
  <si>
    <t>0240760370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</si>
  <si>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</si>
  <si>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</si>
  <si>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</si>
  <si>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</si>
  <si>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</si>
  <si>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</si>
  <si>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</si>
  <si>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</si>
  <si>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</si>
  <si>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</si>
  <si>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"Обеспечение современных условий деятельности муниципальных культурно-досуговых учреждений и организаций дополнительного образования сферы культуры"</t>
  </si>
  <si>
    <t>0250200000</t>
  </si>
  <si>
    <t>Проведение ремонта объектов муниципальных культурно-досуговых учреждений</t>
  </si>
  <si>
    <t>02502S1490</t>
  </si>
  <si>
    <t>0280000000</t>
  </si>
  <si>
    <t>0280100000</t>
  </si>
  <si>
    <t>0280100500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</si>
  <si>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</si>
  <si>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</si>
  <si>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</si>
  <si>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</si>
  <si>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</si>
  <si>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</si>
  <si>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Подпрограмма "Эффективное местное самоуправление"</t>
  </si>
  <si>
    <t>1330000000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</si>
  <si>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</si>
  <si>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</si>
  <si>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уличных мероприятий в СП МАУ ЦК "Подмосковье" ЦКД "Марфино"</t>
  </si>
  <si>
    <t>13302S305А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</si>
  <si>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 ЦК "Подмосковье"</t>
  </si>
  <si>
    <t>13302S305Б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</si>
  <si>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МАУК "БИЦ"</t>
  </si>
  <si>
    <t>13302S305Г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</si>
  <si>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3 шахматных уличных столов для ЦПКиО "Парк Мира"</t>
  </si>
  <si>
    <t>13302S305Д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</si>
  <si>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светодиодных экранов для МБУК "МДК Яуза"</t>
  </si>
  <si>
    <t>13302S305Е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</si>
  <si>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МБУК "МДК Яуза"</t>
  </si>
  <si>
    <t>13302S305Ж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</si>
  <si>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</si>
  <si>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</si>
  <si>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</si>
  <si>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</si>
  <si>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</si>
  <si>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</si>
  <si>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</si>
  <si>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</si>
  <si>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</si>
  <si>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</si>
  <si>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Социальная политика</t>
  </si>
  <si>
    <t>Пенсионное обеспечение</t>
  </si>
  <si>
    <t>Подпрограмма "Социальная поддержка граждан"</t>
  </si>
  <si>
    <t>0410000000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</si>
  <si>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</si>
  <si>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</si>
  <si>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</si>
  <si>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</si>
  <si>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Социальное обеспечение населения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</si>
  <si>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</si>
  <si>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</si>
  <si>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</si>
  <si>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</si>
  <si>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Денежные выплаты почетным гражданам</t>
  </si>
  <si>
    <t>9900001120</t>
  </si>
  <si>
    <t>Охрана семьи и детства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</si>
  <si>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</si>
  <si>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</si>
  <si>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</si>
  <si>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</si>
  <si>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</si>
  <si>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</si>
  <si>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</si>
  <si>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</si>
  <si>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</si>
  <si>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</si>
  <si>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</si>
  <si>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</si>
  <si>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</si>
  <si>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0930160820</t>
  </si>
  <si>
    <t>Другие вопросы в области социальной политики</t>
  </si>
  <si>
    <t>Подпрограмма "Развитие и поддержка социально ориентированных некоммерческих организаций"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</si>
  <si>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</si>
  <si>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</si>
  <si>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</si>
  <si>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Оказание поддержки социально ориентированным некоммерческим организациям</t>
  </si>
  <si>
    <t>0460100760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</si>
  <si>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</si>
  <si>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</si>
  <si>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</si>
  <si>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</si>
  <si>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</si>
  <si>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</si>
  <si>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</si>
  <si>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</si>
  <si>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</si>
  <si>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</si>
  <si>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</si>
  <si>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</si>
  <si>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</si>
  <si>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</si>
  <si>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</si>
  <si>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</si>
  <si>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</si>
  <si>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</si>
  <si>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</si>
  <si>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0520400000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</si>
  <si>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</si>
  <si>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0520460360</t>
  </si>
  <si>
    <t>Сохранение достигнутого уровня заработной платы отдельных категорий работников в сферах здравоохранения, культуры</t>
  </si>
  <si>
    <t>0520460370</t>
  </si>
  <si>
    <t>Массовый спорт</t>
  </si>
  <si>
    <t>Организация и проведение официальных физкультурно-оздоровительных и спортивных мероприятий</t>
  </si>
  <si>
    <t>0510100570</t>
  </si>
  <si>
    <t>Стипендии</t>
  </si>
  <si>
    <t>340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</si>
  <si>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</si>
  <si>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</si>
  <si>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</si>
  <si>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</si>
  <si>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</si>
  <si>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</si>
  <si>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</si>
  <si>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</si>
  <si>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</si>
  <si>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</si>
  <si>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</si>
  <si>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</si>
  <si>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</si>
  <si>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</si>
  <si>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</si>
  <si>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</si>
  <si>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</si>
  <si>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</si>
  <si>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*Публичные нормативные обязательства:</t>
  </si>
  <si>
    <t>ЦСР</t>
  </si>
  <si>
    <t>ВР</t>
  </si>
  <si>
    <t>Администрация городского округа Мытищи Московской области</t>
  </si>
  <si>
    <t>901</t>
  </si>
  <si>
    <t>Совет депутатов городского округа Мытищи Московской области</t>
  </si>
  <si>
    <t>902</t>
  </si>
  <si>
    <t>Финансовое управление Администрации городского округа Мытищи</t>
  </si>
  <si>
    <t>903</t>
  </si>
  <si>
    <t>Контрольно-счетная палата городского округа Мытищи Московской области</t>
  </si>
  <si>
    <t>904</t>
  </si>
  <si>
    <t>Управление образования администрации городского округа Мытищи</t>
  </si>
  <si>
    <t>919</t>
  </si>
  <si>
    <t>Управление культуры и туризма</t>
  </si>
  <si>
    <t>944</t>
  </si>
  <si>
    <t>Управление по физической культуре и спорту Администрации городского округа Мытищи</t>
  </si>
  <si>
    <t>945</t>
  </si>
  <si>
    <t xml:space="preserve">Исполнение расходов бюджета городского округа Мытищи за 2023 год по целевым статьям                                                                                                      (муниципальным программам городского округа Мытищи и непрограммным направлениям деятельности),                                                                               группам  и подгруппам видов расходов </t>
  </si>
  <si>
    <t>План на 2023                 год</t>
  </si>
  <si>
    <t>ИТОГО ПРОГРАММНЫЕ РАСХОДЫ:</t>
  </si>
  <si>
    <t>ИТОГО НЕПРОГРАММНЫЕ РАСХОДЫ:</t>
  </si>
  <si>
    <t>ИТОГО:</t>
  </si>
  <si>
    <t>Источники внутреннего финансирования дефицита бюджета городского округа Мытищи на 2023 год</t>
  </si>
  <si>
    <t>Код</t>
  </si>
  <si>
    <t>Исполнено на 01.01.2024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</si>
  <si>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</si>
  <si>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</si>
  <si>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</si>
  <si>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00</t>
  </si>
  <si>
    <t>0000</t>
  </si>
  <si>
    <t>ИСТОЧНИКИ ВНУТРЕННЕГО ФИНАНСИРОВАНИЯ 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</si>
  <si>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</si>
  <si>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</si>
  <si>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710</t>
  </si>
  <si>
    <t>Получение кредитов от кредитных организаций бюджетами городских округов в валюте Российской Федерации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</si>
  <si>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</si>
  <si>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</si>
  <si>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</si>
  <si>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</si>
  <si>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 кредитов, полученных из других бюджетов бюджетной системы Российской Федерациии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</si>
  <si>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и в валюте Российской Федерации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</si>
  <si>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</si>
  <si>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</si>
  <si>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</si>
  <si>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</si>
  <si>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</si>
  <si>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</si>
  <si>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</si>
  <si>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бюджета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</si>
  <si>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</si>
  <si>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</si>
  <si>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</si>
  <si>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 ИТОГО ИСТОЧНИКОВ ВНУТРЕННЕГО ФИНАНСИРОВАНИЯ </t>
  </si>
  <si>
    <t>Программа муниципальных внутренних заимствований</t>
  </si>
  <si>
    <t>городского округа Мытищи за 2023 год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</si>
  <si>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</si>
  <si>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                   от имени городского округа Мытищи</t>
  </si>
  <si>
    <t>№ п/п</t>
  </si>
  <si>
    <t>Виды заимствований</t>
  </si>
  <si>
    <t>Объем привлечения средств в 2023 году                       (тыс. рублей)</t>
  </si>
  <si>
    <t>Срок действия</t>
  </si>
  <si>
    <t>Фактически привлечено                 (тыс. рублей)</t>
  </si>
  <si>
    <t>1.</t>
  </si>
  <si>
    <t>Кредитные договоры и соглашения, заключенные от имени городского округа Мытищи</t>
  </si>
  <si>
    <t>2023-2025гг.</t>
  </si>
  <si>
    <t>2.</t>
  </si>
  <si>
    <t>Бюджетные кредиты, привлеченные из других бюджетов бюджетной системы Российской Федерации</t>
  </si>
  <si>
    <t>в том числе бюджетный кредит на пополнение остатка средств на едином счете бюджета</t>
  </si>
  <si>
    <t>до 15.12.2023 г.</t>
  </si>
  <si>
    <t>Итого: общий объем привлеченных средств в 2023 году</t>
  </si>
  <si>
    <t>II. Погашение заимствований</t>
  </si>
  <si>
    <t>Объем погашения в 2023 году (тыс. рублей)</t>
  </si>
  <si>
    <t>Фактически погашено               (тыс. рублей)</t>
  </si>
  <si>
    <t>Кредитные договоры и соглашения, заключенные от имени Московской области</t>
  </si>
  <si>
    <t>Итого</t>
  </si>
  <si>
    <t>в том числе за счет субвенций из бюджета других уровней для осуществления отдельных государствен-ных полномочий</t>
  </si>
  <si>
    <t xml:space="preserve">План </t>
  </si>
  <si>
    <t>Исполнение расходной части                                                                                                                                                                                                                   по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городского округа Мытищи за 2023 год</t>
  </si>
  <si>
    <t>Исполнено                         на 01.01.2024</t>
  </si>
  <si>
    <t>План                                   на 2023 год</t>
  </si>
  <si>
    <t xml:space="preserve">                                                                                                                                                                                            (тыс. руб.)</t>
  </si>
  <si>
    <t>% исполне-ния</t>
  </si>
  <si>
    <t>Глава</t>
  </si>
  <si>
    <t xml:space="preserve">                                                                                                                                                                       (тыс. руб.)</t>
  </si>
  <si>
    <t>Доходы бюджета городского округа Мытищи за 2023 год
по кодам видов и подвидов доходов</t>
  </si>
  <si>
    <t>Код классификации дохода</t>
  </si>
  <si>
    <t>Наименование доходов</t>
  </si>
  <si>
    <t>План                 на 2023 год</t>
  </si>
  <si>
    <t>Исполнено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</si>
  <si>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</si>
  <si>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</si>
  <si>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</si>
  <si>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</si>
  <si>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</si>
  <si>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</si>
  <si>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</si>
  <si>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</si>
  <si>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</si>
  <si>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</si>
  <si>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</si>
  <si>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</si>
  <si>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</si>
  <si>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</si>
  <si>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</si>
  <si>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</si>
  <si>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-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</si>
  <si>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</si>
  <si>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</si>
  <si>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</si>
  <si>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</si>
  <si>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</si>
  <si>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</si>
  <si>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</si>
  <si>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</si>
  <si>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</si>
  <si>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</si>
  <si>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</si>
  <si>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</si>
  <si>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</si>
  <si>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</si>
  <si>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</si>
  <si>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</si>
  <si>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</si>
  <si>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</si>
  <si>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</si>
  <si>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</si>
  <si>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</si>
  <si>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</si>
  <si>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</si>
  <si>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</si>
  <si>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</si>
  <si>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 xml:space="preserve">Доходы от использования имущества, находящегося в государственной и муниципальной собственности  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</si>
  <si>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</si>
  <si>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</si>
  <si>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</si>
  <si>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</si>
  <si>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</si>
  <si>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</si>
  <si>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</si>
  <si>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</si>
  <si>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</si>
  <si>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</si>
  <si>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</si>
  <si>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</si>
  <si>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</si>
  <si>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</si>
  <si>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</si>
  <si>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</si>
  <si>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</si>
  <si>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</si>
  <si>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000 1 11 09044 04 0001 120</t>
  </si>
  <si>
    <t>Поступления за социальный найм жилья</t>
  </si>
  <si>
    <t>000 1 11 09044 04 0003 120</t>
  </si>
  <si>
    <t>Прочие поступления от использования имущества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</si>
  <si>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</si>
  <si>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</si>
  <si>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000 1 11 09080 04 0001 120</t>
  </si>
  <si>
    <t>Плата по договорам на установку и эксплуатацию рекламных конструкций</t>
  </si>
  <si>
    <t>000 1 11 09080 04 0002 120</t>
  </si>
  <si>
    <t>Плата по договорам на право размещения нестационарных торговых объектов</t>
  </si>
  <si>
    <t>000 1 12 00000 00 0000 000</t>
  </si>
  <si>
    <t xml:space="preserve">Платежи при пользовании природными ресурсами 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</si>
  <si>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</si>
  <si>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</si>
  <si>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</si>
  <si>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</si>
  <si>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</si>
  <si>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</si>
  <si>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</si>
  <si>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</si>
  <si>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000 1 13 01994 04 0001 130</t>
  </si>
  <si>
    <t>Прочие доходы от оказания платных услуг МКУ "Водосток"</t>
  </si>
  <si>
    <t>000 1 13 01994 04 0003 130</t>
  </si>
  <si>
    <t xml:space="preserve">Прочие доходы от оказания платных услуг 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</si>
  <si>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</si>
  <si>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</si>
  <si>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</si>
  <si>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 и нематериальны активов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</si>
  <si>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</si>
  <si>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</si>
  <si>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</si>
  <si>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</si>
  <si>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</si>
  <si>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</si>
  <si>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</si>
  <si>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</si>
  <si>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</si>
  <si>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</si>
  <si>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</si>
  <si>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</si>
  <si>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</si>
  <si>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</si>
  <si>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000 1 16 00000 00 0000 000</t>
  </si>
  <si>
    <t>Штрафы, санкции, возмещение ущерба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</si>
  <si>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</si>
  <si>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</si>
  <si>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</si>
  <si>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</si>
  <si>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</si>
  <si>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</si>
  <si>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</si>
  <si>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</si>
  <si>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</si>
  <si>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</si>
  <si>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</si>
  <si>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</si>
  <si>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</si>
  <si>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</si>
  <si>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</si>
  <si>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</si>
  <si>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</si>
  <si>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</si>
  <si>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</si>
  <si>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</si>
  <si>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</si>
  <si>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</si>
  <si>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</si>
  <si>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</si>
  <si>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</si>
  <si>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</si>
  <si>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</si>
  <si>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</si>
  <si>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</si>
  <si>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</si>
  <si>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</si>
  <si>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</si>
  <si>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</si>
  <si>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</si>
  <si>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</si>
  <si>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</si>
  <si>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</si>
  <si>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</si>
  <si>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</si>
  <si>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</si>
  <si>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</si>
  <si>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</si>
  <si>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</si>
  <si>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</si>
  <si>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000 1 16 07090 04 0002 140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</si>
  <si>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</si>
  <si>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000 1 16 07090 04 0003 140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</si>
  <si>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</si>
  <si>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000 1 16 07090 04 0004 140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</si>
  <si>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</si>
  <si>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000 1 16 07090 04 0005 140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</si>
  <si>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</si>
  <si>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</si>
  <si>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</si>
  <si>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</si>
  <si>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</si>
  <si>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</si>
  <si>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</si>
  <si>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</si>
  <si>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</si>
  <si>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</si>
  <si>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</si>
  <si>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</si>
  <si>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</si>
  <si>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</si>
  <si>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</si>
  <si>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</si>
  <si>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</si>
  <si>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</si>
  <si>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</si>
  <si>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000 1 17 00000 00 0000 000</t>
  </si>
  <si>
    <t>Прочие неналоговые доходы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</si>
  <si>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</si>
  <si>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</si>
  <si>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</si>
  <si>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>Прочие неналоговые доходы бюджетов городских округов</t>
  </si>
  <si>
    <t>000 1 17 05040 04 0001 180</t>
  </si>
  <si>
    <t>Поступления по инвестиционным контрактам</t>
  </si>
  <si>
    <t>000 1 17 05040 04 0002 180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</si>
  <si>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</si>
  <si>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000 1 17 05040 04 0009 180</t>
  </si>
  <si>
    <t>Прочие поступления за ущерб от вырубки зеленых насаждений</t>
  </si>
  <si>
    <t>000 1 17 05040 04 0012 180</t>
  </si>
  <si>
    <t>Прочие поступления от организаций</t>
  </si>
  <si>
    <t>000 1 17 05040 04 0021 180</t>
  </si>
  <si>
    <t>Прочие неналоговые поступления, зачисляемые в бюджет городского округа</t>
  </si>
  <si>
    <t>000 1 17 15020 04 0000 150</t>
  </si>
  <si>
    <t>Инициативные платежи, зачисляемые в бюджеты городских округов</t>
  </si>
  <si>
    <t>000 1 18 00000 00 0000 000</t>
  </si>
  <si>
    <t>Поступления (перечисления) по урегулированию расчетов между бюжетами бюджетной системы Российской Федерации</t>
  </si>
  <si>
    <t>000 1 18 02400 04 0000 150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</si>
  <si>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</si>
  <si>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</si>
  <si>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</si>
  <si>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</si>
  <si>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</si>
  <si>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</si>
  <si>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</si>
  <si>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</si>
  <si>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</si>
  <si>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</si>
  <si>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</si>
  <si>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</si>
  <si>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</si>
  <si>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000 2 02 25 243 04 0000 150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</si>
  <si>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</si>
  <si>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000 2 02 25 304 04 0000 150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</si>
  <si>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</si>
  <si>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</si>
  <si>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</si>
  <si>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000 2 02 25 466 04 0000 150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</si>
  <si>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</si>
  <si>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000 2 02 25 497 04 0000 150</t>
  </si>
  <si>
    <t>Субсидии бюджетам городских округов на реализацию мероприятий по обеспечению жильем молодых семей</t>
  </si>
  <si>
    <t>000 2 02 25 519 04 0000 150</t>
  </si>
  <si>
    <t>Субсидии бюджетам городских округов на поддержку отрасли культуры</t>
  </si>
  <si>
    <t>000 2 02 25 520 04 0000 150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</si>
  <si>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</si>
  <si>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000 2 02 25 786 04 0000 150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</si>
  <si>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</si>
  <si>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000 2 02 29 999 04 0000 150</t>
  </si>
  <si>
    <t>Прочие субсидии бюджетам городских округов</t>
  </si>
  <si>
    <t>000 2 02 30000 00 0000 150</t>
  </si>
  <si>
    <t>Субвенции бюджетам бюджетной системы Российской Федерации</t>
  </si>
  <si>
    <t>000 2 02 30 022 04 0000 150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</si>
  <si>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</si>
  <si>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000 2 02 30 024 04 0000 150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</si>
  <si>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</si>
  <si>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</si>
  <si>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</si>
  <si>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</si>
  <si>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</si>
  <si>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</si>
  <si>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</si>
  <si>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000 2 02 35 134 04 0000 150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</si>
  <si>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</si>
  <si>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</si>
  <si>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</si>
  <si>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000 2 02 35 485 04 0000 150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</si>
  <si>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</si>
  <si>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000 2 02 39 999 04 0000 150</t>
  </si>
  <si>
    <t>Прочие субвенции бюджетам городских округов</t>
  </si>
  <si>
    <t>000 2 02 40000 00 0000 150</t>
  </si>
  <si>
    <t>Иные межбюджетные трансферты</t>
  </si>
  <si>
    <t>000 2 02 45 179 04 0000 150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</si>
  <si>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</si>
  <si>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000 2 02 49 999 04 0000 150</t>
  </si>
  <si>
    <t>Прочие межбюджетные трансферты, передаваемые бюджетам городских округов</t>
  </si>
  <si>
    <t>000 2 07 04050 04 0000 150</t>
  </si>
  <si>
    <t>Прочие безвозмездные поступления в бюджеты городских округов</t>
  </si>
  <si>
    <t>000 2 18 00000 04 0000 150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</si>
  <si>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</si>
  <si>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000 2 18 04010 04 0000 150</t>
  </si>
  <si>
    <t>Доходы бюджетов городских округов от возврата бюджетными учреждениями остатков субсидий прошлых лет</t>
  </si>
  <si>
    <t>000 2 18 04020 04 0000 150</t>
  </si>
  <si>
    <t>Доходы бюджетов городских округов от возврата автономными учреждениями остатков субсидий прошлых лет</t>
  </si>
  <si>
    <t>000 2 18 04030 04 0000 150</t>
  </si>
  <si>
    <t>Доходы бюджетов городских округов от возврата иными организациями остатков субсидий прошлых лет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</si>
  <si>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</si>
  <si>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</si>
  <si>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</t>
  </si>
  <si>
    <t xml:space="preserve">          (тыс.руб.)</t>
  </si>
  <si>
    <t xml:space="preserve">                 УТВЕРЖДЕН
Решением Совета депутатов
городского округа Мытищи    
</t>
  </si>
  <si>
    <t xml:space="preserve">от </t>
  </si>
  <si>
    <t>№75/1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</si>
</sst>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[&gt;=50]#,##0.0,;[Red][&lt;=-50]\-#,##0.0,;#,##0.0,"/>
    <numFmt numFmtId="169" formatCode="#,##0.0_ ;[Red]\-#,##0.0\ "/>
    <numFmt numFmtId="170" formatCode="0.0"/>
    <numFmt numFmtId="171" formatCode="#,##0_ ;[Red]\-#,##0\ "/>
    <numFmt numFmtId="172" formatCode="_(* #,##0.00_);_(* \(#,##0.00\);_(* &quot;-&quot;??_);_(@_)"/>
  </numFmts>
  <fonts count="52" x14ac:knownFonts="1">
    <font>
      <sz val="9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Arial"/>
    </font>
    <font>
      <sz val="10"/>
      <color indexed="8"/>
      <name val="Arial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3"/>
      <color rgb="FF000000"/>
      <name val="Arial"/>
      <family val="2"/>
      <charset val="204"/>
    </font>
    <font>
      <i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4" fillId="0" borderId="0" applyBorder="0"/>
    <xf numFmtId="0" fontId="4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Border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72" fontId="32" fillId="0" borderId="0" applyFont="0" applyFill="0" applyBorder="0" applyAlignment="0" applyProtection="0"/>
  </cellStyleXfs>
  <cellXfs count="534">
    <xf numFmtId="0" fontId="0" fillId="0" borderId="0" xfId="0"/>
    <xf numFmtId="0" fontId="28" fillId="0" borderId="0" xfId="188" applyFont="1" applyFill="1"/>
    <xf numFmtId="0" fontId="28" fillId="0" borderId="0" xfId="224" applyFont="1" applyFill="1" applyBorder="1"/>
    <xf numFmtId="0" fontId="29" fillId="0" borderId="1" xfId="224" applyFont="1" applyFill="1" applyBorder="1" applyAlignment="1">
      <alignment horizontal="center" vertical="center" wrapText="1"/>
    </xf>
    <xf numFmtId="0" fontId="28" fillId="0" borderId="0" xfId="188" applyFont="1" applyFill="1" applyAlignment="1">
      <alignment vertical="center"/>
    </xf>
    <xf numFmtId="166" fontId="3" fillId="24" borderId="1" xfId="188" applyNumberFormat="1" applyFont="1" applyFill="1" applyBorder="1" applyAlignment="1">
      <alignment horizontal="right" vertical="center" wrapText="1"/>
    </xf>
    <xf numFmtId="167" fontId="3" fillId="24" borderId="1" xfId="188" applyNumberFormat="1" applyFont="1" applyFill="1" applyBorder="1" applyAlignment="1">
      <alignment horizontal="right" vertical="center" wrapText="1"/>
    </xf>
    <xf numFmtId="166" fontId="28" fillId="24" borderId="0" xfId="188" applyNumberFormat="1" applyFont="1" applyFill="1"/>
    <xf numFmtId="0" fontId="28" fillId="24" borderId="0" xfId="188" applyFont="1" applyFill="1"/>
    <xf numFmtId="166" fontId="28" fillId="24" borderId="1" xfId="188" applyNumberFormat="1" applyFont="1" applyFill="1" applyBorder="1" applyAlignment="1">
      <alignment horizontal="right"/>
    </xf>
    <xf numFmtId="166" fontId="3" fillId="24" borderId="1" xfId="188" applyNumberFormat="1" applyFont="1" applyFill="1" applyBorder="1" applyAlignment="1">
      <alignment horizontal="right" vertical="center"/>
    </xf>
    <xf numFmtId="166" fontId="3" fillId="24" borderId="1" xfId="188" applyNumberFormat="1" applyFont="1" applyFill="1" applyBorder="1" applyAlignment="1">
      <alignment horizontal="right"/>
    </xf>
    <xf numFmtId="0" fontId="29" fillId="24" borderId="1" xfId="225" applyFont="1" applyFill="1" applyBorder="1" applyAlignment="1">
      <alignment horizontal="left" vertical="center" wrapText="1"/>
    </xf>
    <xf numFmtId="166" fontId="29" fillId="24" borderId="1" xfId="188" applyNumberFormat="1" applyFont="1" applyFill="1" applyBorder="1" applyAlignment="1">
      <alignment horizontal="right" vertical="center" wrapText="1"/>
    </xf>
    <xf numFmtId="167" fontId="29" fillId="24" borderId="1" xfId="188" applyNumberFormat="1" applyFont="1" applyFill="1" applyBorder="1" applyAlignment="1">
      <alignment horizontal="right" vertical="center" wrapText="1"/>
    </xf>
    <xf numFmtId="166" fontId="28" fillId="24" borderId="1" xfId="188" applyNumberFormat="1" applyFont="1" applyFill="1" applyBorder="1" applyAlignment="1">
      <alignment horizontal="right" vertical="center" wrapText="1"/>
    </xf>
    <xf numFmtId="166" fontId="28" fillId="24" borderId="1" xfId="188" applyNumberFormat="1" applyFont="1" applyFill="1" applyBorder="1" applyAlignment="1">
      <alignment horizontal="right" vertical="center"/>
    </xf>
    <xf numFmtId="166" fontId="28" fillId="24" borderId="1" xfId="225" applyNumberFormat="1" applyFont="1" applyFill="1" applyBorder="1" applyAlignment="1">
      <alignment horizontal="right" vertical="center" wrapText="1"/>
    </xf>
    <xf numFmtId="167" fontId="28" fillId="24" borderId="1" xfId="188" applyNumberFormat="1" applyFont="1" applyFill="1" applyBorder="1" applyAlignment="1">
      <alignment horizontal="right" vertical="center" wrapText="1"/>
    </xf>
    <xf numFmtId="166" fontId="28" fillId="24" borderId="1" xfId="224" applyNumberFormat="1" applyFont="1" applyFill="1" applyBorder="1" applyAlignment="1">
      <alignment horizontal="right" vertical="center" wrapText="1"/>
    </xf>
    <xf numFmtId="4" fontId="28" fillId="24" borderId="1" xfId="224" applyNumberFormat="1" applyFont="1" applyFill="1" applyBorder="1" applyAlignment="1">
      <alignment horizontal="right" wrapText="1"/>
    </xf>
    <xf numFmtId="0" fontId="33" fillId="0" borderId="0" xfId="224" applyFont="1" applyFill="1" applyBorder="1" applyAlignment="1">
      <alignment horizontal="center"/>
    </xf>
    <xf numFmtId="166" fontId="3" fillId="24" borderId="1" xfId="188" applyNumberFormat="1" applyFont="1" applyFill="1" applyBorder="1" applyAlignment="1">
      <alignment horizontal="center" vertical="center" wrapText="1"/>
    </xf>
    <xf numFmtId="0" fontId="36" fillId="24" borderId="0" xfId="188" applyFont="1" applyFill="1"/>
    <xf numFmtId="0" fontId="3" fillId="24" borderId="1" xfId="225" applyFont="1" applyFill="1" applyBorder="1" applyAlignment="1">
      <alignment horizontal="left" vertical="center" wrapText="1"/>
    </xf>
    <xf numFmtId="0" fontId="28" fillId="24" borderId="1" xfId="225" applyFont="1" applyFill="1" applyBorder="1" applyAlignment="1">
      <alignment horizontal="left" vertical="center" wrapText="1"/>
    </xf>
    <xf numFmtId="166" fontId="28" fillId="24" borderId="1" xfId="188" applyNumberFormat="1" applyFont="1" applyFill="1" applyBorder="1" applyAlignment="1">
      <alignment horizontal="center" vertical="center" wrapText="1"/>
    </xf>
    <xf numFmtId="0" fontId="28" fillId="24" borderId="1" xfId="224" applyNumberFormat="1" applyFont="1" applyFill="1" applyBorder="1" applyAlignment="1">
      <alignment horizontal="left" vertical="center" wrapText="1" shrinkToFit="1"/>
    </xf>
    <xf numFmtId="166" fontId="28" fillId="24" borderId="1" xfId="188" applyNumberFormat="1" applyFont="1" applyFill="1" applyBorder="1" applyAlignment="1">
      <alignment horizontal="center" vertical="center"/>
    </xf>
    <xf numFmtId="166" fontId="28" fillId="24" borderId="1" xfId="225" applyNumberFormat="1" applyFont="1" applyFill="1" applyBorder="1" applyAlignment="1">
      <alignment horizontal="center" vertical="center" wrapText="1"/>
    </xf>
    <xf numFmtId="0" fontId="28" fillId="24" borderId="1" xfId="224" applyFont="1" applyFill="1" applyBorder="1" applyAlignment="1">
      <alignment horizontal="left" vertical="center" wrapText="1" shrinkToFit="1"/>
    </xf>
    <xf numFmtId="49" fontId="28" fillId="24" borderId="1" xfId="224" applyNumberFormat="1" applyFont="1" applyFill="1" applyBorder="1" applyAlignment="1">
      <alignment horizontal="left" vertical="center" wrapText="1" shrinkToFit="1"/>
    </xf>
    <xf numFmtId="11" fontId="28" fillId="24" borderId="1" xfId="225" applyNumberFormat="1" applyFont="1" applyFill="1" applyBorder="1" applyAlignment="1">
      <alignment horizontal="left" vertical="center" wrapText="1" shrinkToFit="1"/>
    </xf>
    <xf numFmtId="166" fontId="28" fillId="24" borderId="1" xfId="224" applyNumberFormat="1" applyFont="1" applyFill="1" applyBorder="1" applyAlignment="1">
      <alignment horizontal="center" vertical="center" wrapText="1"/>
    </xf>
    <xf numFmtId="11" fontId="28" fillId="24" borderId="1" xfId="225" applyNumberFormat="1" applyFont="1" applyFill="1" applyBorder="1" applyAlignment="1">
      <alignment horizontal="left" vertical="center" wrapText="1"/>
    </xf>
    <xf numFmtId="11" fontId="3" fillId="24" borderId="1" xfId="225" applyNumberFormat="1" applyFont="1" applyFill="1" applyBorder="1" applyAlignment="1">
      <alignment horizontal="left" vertical="center" wrapText="1"/>
    </xf>
    <xf numFmtId="166" fontId="3" fillId="24" borderId="1" xfId="188" applyNumberFormat="1" applyFont="1" applyFill="1" applyBorder="1" applyAlignment="1">
      <alignment horizontal="center" vertical="center"/>
    </xf>
    <xf numFmtId="0" fontId="3" fillId="0" borderId="0" xfId="188" applyFont="1" applyFill="1"/>
    <xf numFmtId="0" fontId="3" fillId="0" borderId="1" xfId="224" applyFont="1" applyFill="1" applyBorder="1" applyAlignment="1">
      <alignment horizontal="center" vertical="center" wrapText="1"/>
    </xf>
    <xf numFmtId="0" fontId="28" fillId="0" borderId="1" xfId="188" applyFont="1" applyFill="1" applyBorder="1" applyAlignment="1"/>
    <xf numFmtId="0" fontId="38" fillId="0" borderId="0" xfId="259" applyFont="1" applyBorder="1" applyAlignment="1">
      <alignment vertical="center" wrapText="1"/>
    </xf>
    <xf numFmtId="0" fontId="32" fillId="0" borderId="0" xfId="259"/>
    <xf numFmtId="0" fontId="32" fillId="0" borderId="16" xfId="259" applyBorder="1"/>
    <xf numFmtId="0" fontId="40" fillId="0" borderId="24" xfId="259" applyFont="1" applyBorder="1" applyAlignment="1">
      <alignment horizontal="center" vertical="center" wrapText="1"/>
    </xf>
    <xf numFmtId="0" fontId="41" fillId="0" borderId="25" xfId="259" applyFont="1" applyBorder="1" applyAlignment="1">
      <alignment horizontal="center" wrapText="1"/>
    </xf>
    <xf numFmtId="0" fontId="38" fillId="0" borderId="24" xfId="259" applyFont="1" applyFill="1" applyBorder="1" applyAlignment="1">
      <alignment horizontal="center" vertical="center"/>
    </xf>
    <xf numFmtId="168" fontId="39" fillId="25" borderId="1" xfId="259" applyNumberFormat="1" applyFont="1" applyFill="1" applyBorder="1" applyAlignment="1">
      <alignment horizontal="right" vertical="center"/>
    </xf>
    <xf numFmtId="170" fontId="33" fillId="25" borderId="30" xfId="259" applyNumberFormat="1" applyFont="1" applyFill="1" applyBorder="1" applyAlignment="1">
      <alignment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42" fillId="24" borderId="29" xfId="259" applyNumberFormat="1" applyFont="1" applyFill="1" applyBorder="1" applyAlignment="1">
      <alignment horizontal="right" vertical="center"/>
    </xf>
    <xf numFmtId="170" fontId="43" fillId="24" borderId="33" xfId="259" applyNumberFormat="1" applyFont="1" applyFill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168" fontId="38" fillId="0" borderId="29" xfId="259" applyNumberFormat="1" applyFont="1" applyBorder="1" applyAlignment="1">
      <alignment horizontal="right" vertical="center"/>
    </xf>
    <xf numFmtId="170" fontId="44" fillId="0" borderId="33" xfId="259" applyNumberFormat="1" applyFont="1" applyBorder="1" applyAlignment="1">
      <alignment vertical="center"/>
    </xf>
    <xf numFmtId="170" fontId="44" fillId="0" borderId="34" xfId="259" applyNumberFormat="1" applyFont="1" applyBorder="1" applyAlignment="1">
      <alignment vertical="center"/>
    </xf>
    <xf numFmtId="169" fontId="32" fillId="0" borderId="0" xfId="259" applyNumberFormat="1"/>
    <xf numFmtId="168" fontId="38" fillId="24" borderId="1" xfId="259" applyNumberFormat="1" applyFont="1" applyFill="1" applyBorder="1" applyAlignment="1">
      <alignment horizontal="right" vertical="center"/>
    </xf>
    <xf numFmtId="168" fontId="38" fillId="24" borderId="29" xfId="259" applyNumberFormat="1" applyFont="1" applyFill="1" applyBorder="1" applyAlignment="1">
      <alignment horizontal="right" vertical="center"/>
    </xf>
    <xf numFmtId="0" fontId="38" fillId="24" borderId="1" xfId="259" applyFont="1" applyFill="1" applyBorder="1" applyAlignment="1">
      <alignment horizontal="center" vertical="center"/>
    </xf>
    <xf numFmtId="170" fontId="44" fillId="24" borderId="33" xfId="259" applyNumberFormat="1" applyFont="1" applyFill="1" applyBorder="1" applyAlignment="1">
      <alignment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168" fontId="38" fillId="0" borderId="33" xfId="259" applyNumberFormat="1" applyFont="1" applyBorder="1" applyAlignment="1">
      <alignment horizontal="right" vertical="center"/>
    </xf>
    <xf numFmtId="0" fontId="39" fillId="25" borderId="1" xfId="259" applyFont="1" applyFill="1" applyBorder="1" applyAlignment="1">
      <alignment horizontal="center" vertical="center"/>
    </xf>
    <xf numFmtId="170" fontId="33" fillId="25" borderId="33" xfId="259" applyNumberFormat="1" applyFont="1" applyFill="1" applyBorder="1" applyAlignment="1">
      <alignment vertical="center"/>
    </xf>
    <xf numFmtId="168" fontId="38" fillId="24" borderId="33" xfId="259" applyNumberFormat="1" applyFont="1" applyFill="1" applyBorder="1" applyAlignment="1">
      <alignment horizontal="right" vertical="center"/>
    </xf>
    <xf numFmtId="0" fontId="32" fillId="24" borderId="0" xfId="259" applyFill="1"/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70" fontId="33" fillId="26" borderId="33" xfId="259" applyNumberFormat="1" applyFont="1" applyFill="1" applyBorder="1" applyAlignment="1">
      <alignment vertical="center"/>
    </xf>
    <xf numFmtId="0" fontId="38" fillId="0" borderId="12" xfId="259" applyFont="1" applyBorder="1" applyAlignment="1">
      <alignment horizontal="center" vertical="center"/>
    </xf>
    <xf numFmtId="168" fontId="38" fillId="0" borderId="12" xfId="259" applyNumberFormat="1" applyFont="1" applyBorder="1" applyAlignment="1">
      <alignment horizontal="right" vertical="center"/>
    </xf>
    <xf numFmtId="168" fontId="38" fillId="0" borderId="39" xfId="259" applyNumberFormat="1" applyFont="1" applyBorder="1" applyAlignment="1">
      <alignment horizontal="right" vertical="center"/>
    </xf>
    <xf numFmtId="170" fontId="44" fillId="0" borderId="18" xfId="259" applyNumberFormat="1" applyFont="1" applyBorder="1" applyAlignment="1">
      <alignment vertical="center"/>
    </xf>
    <xf numFmtId="0" fontId="42" fillId="0" borderId="1" xfId="259" applyFont="1" applyBorder="1" applyAlignment="1">
      <alignment horizontal="center" vertical="center"/>
    </xf>
    <xf numFmtId="168" fontId="42" fillId="0" borderId="1" xfId="259" applyNumberFormat="1" applyFont="1" applyBorder="1" applyAlignment="1">
      <alignment horizontal="right" vertical="center"/>
    </xf>
    <xf numFmtId="170" fontId="43" fillId="0" borderId="33" xfId="259" applyNumberFormat="1" applyFont="1" applyBorder="1" applyAlignment="1">
      <alignment vertical="center"/>
    </xf>
    <xf numFmtId="170" fontId="44" fillId="0" borderId="41" xfId="259" applyNumberFormat="1" applyFont="1" applyBorder="1" applyAlignment="1">
      <alignment vertical="center"/>
    </xf>
    <xf numFmtId="168" fontId="39" fillId="0" borderId="42" xfId="259" applyNumberFormat="1" applyFont="1" applyBorder="1" applyAlignment="1">
      <alignment vertical="center"/>
    </xf>
    <xf numFmtId="168" fontId="39" fillId="0" borderId="43" xfId="259" applyNumberFormat="1" applyFont="1" applyBorder="1" applyAlignment="1">
      <alignment horizontal="right" vertical="center"/>
    </xf>
    <xf numFmtId="170" fontId="33" fillId="0" borderId="22" xfId="259" applyNumberFormat="1" applyFont="1" applyBorder="1" applyAlignment="1">
      <alignment vertical="center"/>
    </xf>
    <xf numFmtId="0" fontId="45" fillId="0" borderId="0" xfId="259" applyFont="1" applyBorder="1" applyAlignment="1"/>
    <xf numFmtId="0" fontId="45" fillId="0" borderId="45" xfId="259" applyFont="1" applyBorder="1" applyAlignment="1">
      <alignment horizontal="center" wrapText="1"/>
    </xf>
    <xf numFmtId="0" fontId="45" fillId="0" borderId="0" xfId="259" applyFont="1" applyBorder="1" applyAlignment="1">
      <alignment horizontal="center" wrapText="1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45" fillId="0" borderId="0" xfId="259" applyFont="1" applyBorder="1" applyAlignment="1">
      <alignment horizontal="center" vertical="top"/>
    </xf>
    <xf numFmtId="0" fontId="44" fillId="0" borderId="0" xfId="259" applyFont="1"/>
    <xf numFmtId="166" fontId="44" fillId="0" borderId="0" xfId="259" applyNumberFormat="1" applyFont="1" applyAlignment="1">
      <alignment horizontal="right"/>
    </xf>
    <xf numFmtId="4" fontId="44" fillId="0" borderId="0" xfId="259" applyNumberFormat="1" applyFont="1" applyAlignment="1">
      <alignment horizontal="right"/>
    </xf>
    <xf numFmtId="0" fontId="39" fillId="0" borderId="24" xfId="259" applyFont="1" applyBorder="1" applyAlignment="1">
      <alignment horizontal="center" vertical="center" wrapText="1"/>
    </xf>
    <xf numFmtId="0" fontId="38" fillId="0" borderId="1" xfId="259" applyFont="1" applyBorder="1" applyAlignment="1">
      <alignment horizontal="center" vertical="center"/>
    </xf>
    <xf numFmtId="0" fontId="42" fillId="24" borderId="1" xfId="259" applyFont="1" applyFill="1" applyBorder="1" applyAlignment="1">
      <alignment horizontal="center" vertical="center"/>
    </xf>
    <xf numFmtId="0" fontId="38" fillId="24" borderId="1" xfId="259" applyFont="1" applyFill="1" applyBorder="1" applyAlignment="1">
      <alignment horizontal="center" vertical="center"/>
    </xf>
    <xf numFmtId="0" fontId="39" fillId="25" borderId="1" xfId="259" applyFont="1" applyFill="1" applyBorder="1" applyAlignment="1">
      <alignment horizontal="center" vertical="center"/>
    </xf>
    <xf numFmtId="0" fontId="42" fillId="0" borderId="1" xfId="259" applyFont="1" applyBorder="1" applyAlignment="1">
      <alignment horizontal="center" vertical="center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45" fillId="0" borderId="45" xfId="259" applyFont="1" applyBorder="1" applyAlignment="1">
      <alignment horizontal="center" wrapText="1"/>
    </xf>
    <xf numFmtId="0" fontId="45" fillId="0" borderId="0" xfId="259" applyFont="1" applyBorder="1" applyAlignment="1">
      <alignment horizontal="center" vertical="top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0" fontId="38" fillId="0" borderId="1" xfId="259" applyFont="1" applyBorder="1" applyAlignment="1">
      <alignment horizontal="center" vertical="center"/>
    </xf>
    <xf numFmtId="0" fontId="42" fillId="0" borderId="1" xfId="259" applyFont="1" applyBorder="1" applyAlignment="1">
      <alignment horizontal="center" vertical="center"/>
    </xf>
    <xf numFmtId="0" fontId="39" fillId="25" borderId="1" xfId="259" applyFont="1" applyFill="1" applyBorder="1" applyAlignment="1">
      <alignment horizontal="center" vertical="center"/>
    </xf>
    <xf numFmtId="0" fontId="39" fillId="25" borderId="28" xfId="259" applyFont="1" applyFill="1" applyBorder="1" applyAlignment="1">
      <alignment horizontal="center" vertical="center"/>
    </xf>
    <xf numFmtId="0" fontId="39" fillId="0" borderId="24" xfId="259" applyFont="1" applyBorder="1" applyAlignment="1">
      <alignment horizontal="center" vertical="center" wrapText="1"/>
    </xf>
    <xf numFmtId="0" fontId="38" fillId="0" borderId="24" xfId="259" applyFont="1" applyBorder="1" applyAlignment="1">
      <alignment horizontal="center" vertical="center"/>
    </xf>
    <xf numFmtId="0" fontId="39" fillId="0" borderId="25" xfId="259" applyFont="1" applyBorder="1" applyAlignment="1">
      <alignment horizontal="center" vertical="center" wrapText="1"/>
    </xf>
    <xf numFmtId="0" fontId="39" fillId="0" borderId="24" xfId="259" applyFont="1" applyBorder="1" applyAlignment="1">
      <alignment horizontal="center" vertical="center"/>
    </xf>
    <xf numFmtId="0" fontId="39" fillId="27" borderId="28" xfId="259" applyFont="1" applyFill="1" applyBorder="1" applyAlignment="1">
      <alignment horizontal="center" vertical="center"/>
    </xf>
    <xf numFmtId="0" fontId="49" fillId="0" borderId="1" xfId="259" applyFont="1" applyBorder="1" applyAlignment="1">
      <alignment horizontal="center" vertical="center"/>
    </xf>
    <xf numFmtId="0" fontId="39" fillId="27" borderId="1" xfId="259" applyFont="1" applyFill="1" applyBorder="1" applyAlignment="1">
      <alignment horizontal="center" vertical="center"/>
    </xf>
    <xf numFmtId="0" fontId="45" fillId="0" borderId="0" xfId="259" applyFont="1" applyBorder="1" applyAlignment="1">
      <alignment horizontal="center" wrapText="1"/>
    </xf>
    <xf numFmtId="0" fontId="44" fillId="0" borderId="0" xfId="259" applyFont="1" applyAlignment="1">
      <alignment vertical="center"/>
    </xf>
    <xf numFmtId="0" fontId="38" fillId="25" borderId="1" xfId="259" applyFont="1" applyFill="1" applyBorder="1" applyAlignment="1">
      <alignment horizontal="center" vertical="center"/>
    </xf>
    <xf numFmtId="171" fontId="32" fillId="0" borderId="0" xfId="259" applyNumberFormat="1"/>
    <xf numFmtId="169" fontId="32" fillId="0" borderId="0" xfId="259" applyNumberFormat="1" applyAlignment="1">
      <alignment horizontal="center"/>
    </xf>
    <xf numFmtId="0" fontId="32" fillId="0" borderId="0" xfId="259" applyAlignment="1">
      <alignment horizontal="center"/>
    </xf>
    <xf numFmtId="0" fontId="49" fillId="25" borderId="47" xfId="259" applyFont="1" applyFill="1" applyBorder="1" applyAlignment="1">
      <alignment horizontal="center" vertical="center"/>
    </xf>
    <xf numFmtId="0" fontId="39" fillId="25" borderId="21" xfId="259" applyFont="1" applyFill="1" applyBorder="1" applyAlignment="1">
      <alignment vertical="center"/>
    </xf>
    <xf numFmtId="0" fontId="2" fillId="0" borderId="0" xfId="188" applyFont="1" applyFill="1" applyAlignment="1"/>
    <xf numFmtId="0" fontId="4" fillId="0" borderId="0" xfId="188" applyFill="1"/>
    <xf numFmtId="0" fontId="28" fillId="0" borderId="0" xfId="188" applyFont="1" applyFill="1" applyAlignment="1">
      <alignment vertical="center" wrapText="1"/>
    </xf>
    <xf numFmtId="0" fontId="2" fillId="0" borderId="0" xfId="188" applyFont="1" applyFill="1"/>
    <xf numFmtId="166" fontId="2" fillId="0" borderId="0" xfId="188" applyNumberFormat="1" applyFont="1" applyFill="1" applyAlignment="1">
      <alignment horizontal="right"/>
    </xf>
    <xf numFmtId="0" fontId="2" fillId="0" borderId="0" xfId="188" applyFont="1" applyFill="1" applyAlignment="1">
      <alignment vertical="center" wrapText="1"/>
    </xf>
    <xf numFmtId="166" fontId="2" fillId="0" borderId="0" xfId="223" applyNumberFormat="1" applyFont="1" applyFill="1" applyBorder="1" applyAlignment="1">
      <alignment horizontal="right" vertical="top"/>
    </xf>
    <xf numFmtId="166" fontId="28" fillId="0" borderId="0" xfId="223" applyNumberFormat="1" applyFont="1" applyFill="1" applyBorder="1" applyAlignment="1">
      <alignment horizontal="right" vertical="top"/>
    </xf>
    <xf numFmtId="0" fontId="34" fillId="0" borderId="53" xfId="188" applyFont="1" applyFill="1" applyBorder="1" applyAlignment="1">
      <alignment horizontal="center" wrapText="1"/>
    </xf>
    <xf numFmtId="0" fontId="44" fillId="0" borderId="53" xfId="188" applyFont="1" applyFill="1" applyBorder="1" applyAlignment="1">
      <alignment horizontal="right" wrapText="1"/>
    </xf>
    <xf numFmtId="0" fontId="35" fillId="0" borderId="0" xfId="188" applyFont="1" applyFill="1"/>
    <xf numFmtId="0" fontId="35" fillId="0" borderId="1" xfId="188" applyFont="1" applyFill="1" applyBorder="1" applyAlignment="1">
      <alignment horizontal="center" vertical="center" wrapText="1"/>
    </xf>
    <xf numFmtId="0" fontId="50" fillId="0" borderId="54" xfId="192" applyNumberFormat="1" applyFont="1" applyFill="1" applyBorder="1" applyAlignment="1" applyProtection="1">
      <alignment horizontal="center" vertical="center" wrapText="1"/>
    </xf>
    <xf numFmtId="166" fontId="50" fillId="0" borderId="54" xfId="191" applyNumberFormat="1" applyFont="1" applyFill="1" applyBorder="1" applyAlignment="1">
      <alignment horizontal="center" vertical="center" wrapText="1"/>
    </xf>
    <xf numFmtId="0" fontId="35" fillId="0" borderId="1" xfId="188" applyFont="1" applyFill="1" applyBorder="1" applyAlignment="1">
      <alignment horizontal="center"/>
    </xf>
    <xf numFmtId="167" fontId="34" fillId="0" borderId="1" xfId="188" applyNumberFormat="1" applyFont="1" applyFill="1" applyBorder="1" applyAlignment="1">
      <alignment horizontal="right" vertical="center" wrapText="1"/>
    </xf>
    <xf numFmtId="166" fontId="34" fillId="0" borderId="1" xfId="188" applyNumberFormat="1" applyFont="1" applyFill="1" applyBorder="1" applyAlignment="1">
      <alignment horizontal="right" vertical="center" wrapText="1"/>
    </xf>
    <xf numFmtId="166" fontId="34" fillId="0" borderId="1" xfId="188" applyNumberFormat="1" applyFont="1" applyFill="1" applyBorder="1"/>
    <xf numFmtId="167" fontId="35" fillId="0" borderId="1" xfId="188" applyNumberFormat="1" applyFont="1" applyFill="1" applyBorder="1" applyAlignment="1">
      <alignment horizontal="right" vertical="center" wrapText="1"/>
    </xf>
    <xf numFmtId="170" fontId="35" fillId="0" borderId="1" xfId="188" applyNumberFormat="1" applyFont="1" applyFill="1" applyBorder="1"/>
    <xf numFmtId="49" fontId="34" fillId="28" borderId="1" xfId="188" applyNumberFormat="1" applyFont="1" applyFill="1" applyBorder="1" applyAlignment="1">
      <alignment horizontal="center" vertical="center"/>
    </xf>
    <xf numFmtId="0" fontId="34" fillId="28" borderId="1" xfId="188" applyNumberFormat="1" applyFont="1" applyFill="1" applyBorder="1" applyAlignment="1">
      <alignment vertical="center" wrapText="1"/>
    </xf>
    <xf numFmtId="167" fontId="34" fillId="28" borderId="1" xfId="188" applyNumberFormat="1" applyFont="1" applyFill="1" applyBorder="1" applyAlignment="1">
      <alignment horizontal="right" vertical="center" wrapText="1"/>
    </xf>
    <xf numFmtId="170" fontId="4" fillId="0" borderId="0" xfId="188" applyNumberFormat="1" applyFill="1"/>
    <xf numFmtId="49" fontId="34" fillId="24" borderId="1" xfId="188" applyNumberFormat="1" applyFont="1" applyFill="1" applyBorder="1" applyAlignment="1">
      <alignment horizontal="center" vertical="center"/>
    </xf>
    <xf numFmtId="0" fontId="34" fillId="24" borderId="1" xfId="188" applyFont="1" applyFill="1" applyBorder="1" applyAlignment="1">
      <alignment vertical="center" wrapText="1"/>
    </xf>
    <xf numFmtId="167" fontId="34" fillId="24" borderId="1" xfId="188" applyNumberFormat="1" applyFont="1" applyFill="1" applyBorder="1" applyAlignment="1">
      <alignment horizontal="right" vertical="center" wrapText="1"/>
    </xf>
    <xf numFmtId="49" fontId="35" fillId="0" borderId="1" xfId="188" applyNumberFormat="1" applyFont="1" applyFill="1" applyBorder="1" applyAlignment="1">
      <alignment horizontal="center" vertical="center"/>
    </xf>
    <xf numFmtId="0" fontId="35" fillId="0" borderId="1" xfId="188" applyFont="1" applyFill="1" applyBorder="1" applyAlignment="1">
      <alignment vertical="center" wrapText="1"/>
    </xf>
    <xf numFmtId="166" fontId="35" fillId="0" borderId="1" xfId="188" applyNumberFormat="1" applyFont="1" applyFill="1" applyBorder="1"/>
    <xf numFmtId="49" fontId="34" fillId="28" borderId="1" xfId="262" applyNumberFormat="1" applyFont="1" applyFill="1" applyBorder="1" applyAlignment="1">
      <alignment horizontal="center" vertical="center"/>
    </xf>
    <xf numFmtId="0" fontId="34" fillId="28" borderId="1" xfId="262" applyFont="1" applyFill="1" applyBorder="1" applyAlignment="1">
      <alignment vertical="center" wrapText="1"/>
    </xf>
    <xf numFmtId="49" fontId="35" fillId="0" borderId="1" xfId="262" applyNumberFormat="1" applyFont="1" applyFill="1" applyBorder="1" applyAlignment="1">
      <alignment horizontal="center" vertical="center"/>
    </xf>
    <xf numFmtId="0" fontId="35" fillId="0" borderId="1" xfId="262" applyFont="1" applyFill="1" applyBorder="1" applyAlignment="1">
      <alignment vertical="center" wrapText="1"/>
    </xf>
    <xf numFmtId="0" fontId="34" fillId="28" borderId="1" xfId="188" applyFont="1" applyFill="1" applyBorder="1" applyAlignment="1">
      <alignment vertical="center" wrapText="1"/>
    </xf>
    <xf numFmtId="49" fontId="35" fillId="24" borderId="1" xfId="188" applyNumberFormat="1" applyFont="1" applyFill="1" applyBorder="1" applyAlignment="1">
      <alignment horizontal="center" vertical="center"/>
    </xf>
    <xf numFmtId="0" fontId="35" fillId="24" borderId="1" xfId="188" applyFont="1" applyFill="1" applyBorder="1" applyAlignment="1">
      <alignment vertical="center" wrapText="1"/>
    </xf>
    <xf numFmtId="167" fontId="35" fillId="24" borderId="1" xfId="188" applyNumberFormat="1" applyFont="1" applyFill="1" applyBorder="1" applyAlignment="1">
      <alignment horizontal="right" vertical="center" wrapText="1"/>
    </xf>
    <xf numFmtId="0" fontId="28" fillId="0" borderId="0" xfId="263" applyFont="1" applyFill="1"/>
    <xf numFmtId="0" fontId="2" fillId="0" borderId="0" xfId="263" applyFont="1" applyFill="1"/>
    <xf numFmtId="0" fontId="28" fillId="0" borderId="0" xfId="263" applyFont="1" applyFill="1" applyAlignment="1">
      <alignment horizontal="center"/>
    </xf>
    <xf numFmtId="0" fontId="44" fillId="0" borderId="0" xfId="263" applyFont="1" applyFill="1"/>
    <xf numFmtId="0" fontId="44" fillId="0" borderId="25" xfId="263" applyFont="1" applyFill="1" applyBorder="1" applyAlignment="1">
      <alignment horizontal="center" vertical="center"/>
    </xf>
    <xf numFmtId="0" fontId="44" fillId="0" borderId="0" xfId="263" applyFont="1" applyFill="1" applyAlignment="1">
      <alignment vertical="center"/>
    </xf>
    <xf numFmtId="166" fontId="44" fillId="0" borderId="58" xfId="263" applyNumberFormat="1" applyFont="1" applyFill="1" applyBorder="1" applyAlignment="1">
      <alignment horizontal="center" vertical="center"/>
    </xf>
    <xf numFmtId="166" fontId="44" fillId="0" borderId="25" xfId="263" applyNumberFormat="1" applyFont="1" applyFill="1" applyBorder="1" applyAlignment="1">
      <alignment horizontal="center" vertical="center"/>
    </xf>
    <xf numFmtId="3" fontId="2" fillId="0" borderId="0" xfId="263" applyNumberFormat="1" applyFont="1" applyFill="1"/>
    <xf numFmtId="0" fontId="44" fillId="0" borderId="45" xfId="263" applyFont="1" applyFill="1" applyBorder="1" applyAlignment="1">
      <alignment horizontal="left" vertical="center" wrapText="1"/>
    </xf>
    <xf numFmtId="0" fontId="44" fillId="0" borderId="59" xfId="263" applyFont="1" applyFill="1" applyBorder="1" applyAlignment="1">
      <alignment horizontal="left" vertical="center" wrapText="1"/>
    </xf>
    <xf numFmtId="166" fontId="44" fillId="0" borderId="24" xfId="263" applyNumberFormat="1" applyFont="1" applyFill="1" applyBorder="1" applyAlignment="1">
      <alignment horizontal="center" vertical="center"/>
    </xf>
    <xf numFmtId="0" fontId="44" fillId="0" borderId="24" xfId="263" applyFont="1" applyFill="1" applyBorder="1" applyAlignment="1">
      <alignment vertical="center"/>
    </xf>
    <xf numFmtId="0" fontId="44" fillId="0" borderId="15" xfId="263" applyFont="1" applyFill="1" applyBorder="1" applyAlignment="1">
      <alignment vertical="center"/>
    </xf>
    <xf numFmtId="166" fontId="33" fillId="0" borderId="24" xfId="263" applyNumberFormat="1" applyFont="1" applyFill="1" applyBorder="1" applyAlignment="1">
      <alignment horizontal="center" vertical="center"/>
    </xf>
    <xf numFmtId="0" fontId="44" fillId="0" borderId="0" xfId="263" applyFont="1" applyFill="1" applyAlignment="1">
      <alignment horizontal="left" wrapText="1"/>
    </xf>
    <xf numFmtId="0" fontId="44" fillId="0" borderId="0" xfId="263" applyFont="1" applyFill="1" applyBorder="1" applyAlignment="1">
      <alignment horizontal="left" wrapText="1"/>
    </xf>
    <xf numFmtId="0" fontId="44" fillId="0" borderId="0" xfId="263" applyFont="1" applyFill="1" applyBorder="1"/>
    <xf numFmtId="0" fontId="44" fillId="0" borderId="58" xfId="263" applyFont="1" applyFill="1" applyBorder="1" applyAlignment="1">
      <alignment horizontal="center" vertical="center" wrapText="1"/>
    </xf>
    <xf numFmtId="0" fontId="44" fillId="0" borderId="20" xfId="263" applyFont="1" applyFill="1" applyBorder="1" applyAlignment="1">
      <alignment horizontal="center" vertical="center" wrapText="1"/>
    </xf>
    <xf numFmtId="0" fontId="44" fillId="0" borderId="24" xfId="263" applyFont="1" applyFill="1" applyBorder="1" applyAlignment="1">
      <alignment horizontal="center" vertical="center" wrapText="1"/>
    </xf>
    <xf numFmtId="0" fontId="44" fillId="0" borderId="17" xfId="263" applyFont="1" applyFill="1" applyBorder="1" applyAlignment="1">
      <alignment horizontal="center" vertical="center" wrapText="1"/>
    </xf>
    <xf numFmtId="0" fontId="44" fillId="0" borderId="0" xfId="263" applyFont="1" applyFill="1" applyBorder="1" applyAlignment="1">
      <alignment horizontal="center" vertical="center" wrapText="1"/>
    </xf>
    <xf numFmtId="0" fontId="44" fillId="0" borderId="18" xfId="263" applyFont="1" applyFill="1" applyBorder="1" applyAlignment="1">
      <alignment horizontal="center" vertical="center" wrapText="1"/>
    </xf>
    <xf numFmtId="170" fontId="44" fillId="0" borderId="14" xfId="263" applyNumberFormat="1" applyFont="1" applyFill="1" applyBorder="1" applyAlignment="1">
      <alignment horizontal="center" vertical="center" wrapText="1"/>
    </xf>
    <xf numFmtId="0" fontId="44" fillId="0" borderId="19" xfId="263" applyFont="1" applyFill="1" applyBorder="1" applyAlignment="1">
      <alignment horizontal="center" vertical="center" wrapText="1"/>
    </xf>
    <xf numFmtId="166" fontId="44" fillId="0" borderId="17" xfId="263" applyNumberFormat="1" applyFont="1" applyFill="1" applyBorder="1" applyAlignment="1">
      <alignment horizontal="center" vertical="center" wrapText="1"/>
    </xf>
    <xf numFmtId="0" fontId="44" fillId="0" borderId="58" xfId="263" applyFont="1" applyFill="1" applyBorder="1" applyAlignment="1">
      <alignment horizontal="left" vertical="center" wrapText="1"/>
    </xf>
    <xf numFmtId="0" fontId="44" fillId="0" borderId="14" xfId="263" applyFont="1" applyFill="1" applyBorder="1" applyAlignment="1">
      <alignment horizontal="center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39" fillId="25" borderId="1" xfId="259" applyNumberFormat="1" applyFont="1" applyFill="1" applyBorder="1" applyAlignment="1">
      <alignment horizontal="right"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0" fontId="39" fillId="25" borderId="28" xfId="259" applyFont="1" applyFill="1" applyBorder="1" applyAlignment="1">
      <alignment horizontal="center" vertical="center"/>
    </xf>
    <xf numFmtId="168" fontId="39" fillId="25" borderId="29" xfId="259" applyNumberFormat="1" applyFont="1" applyFill="1" applyBorder="1" applyAlignment="1">
      <alignment horizontal="right" vertical="center"/>
    </xf>
    <xf numFmtId="168" fontId="38" fillId="0" borderId="60" xfId="259" applyNumberFormat="1" applyFont="1" applyBorder="1" applyAlignment="1">
      <alignment horizontal="right" vertical="center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8" fontId="38" fillId="24" borderId="1" xfId="259" applyNumberFormat="1" applyFont="1" applyFill="1" applyBorder="1" applyAlignment="1">
      <alignment horizontal="right" vertical="center"/>
    </xf>
    <xf numFmtId="0" fontId="38" fillId="24" borderId="1" xfId="259" applyFont="1" applyFill="1" applyBorder="1" applyAlignment="1">
      <alignment horizontal="center" vertical="center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68" fontId="38" fillId="24" borderId="13" xfId="259" applyNumberFormat="1" applyFont="1" applyFill="1" applyBorder="1" applyAlignment="1">
      <alignment horizontal="right" vertical="center"/>
    </xf>
    <xf numFmtId="168" fontId="38" fillId="24" borderId="60" xfId="259" applyNumberFormat="1" applyFont="1" applyFill="1" applyBorder="1" applyAlignment="1">
      <alignment horizontal="right" vertical="center"/>
    </xf>
    <xf numFmtId="0" fontId="38" fillId="24" borderId="13" xfId="259" applyFont="1" applyFill="1" applyBorder="1" applyAlignment="1">
      <alignment horizontal="center" vertical="center"/>
    </xf>
    <xf numFmtId="170" fontId="44" fillId="24" borderId="34" xfId="259" applyNumberFormat="1" applyFont="1" applyFill="1" applyBorder="1" applyAlignment="1">
      <alignment vertical="center"/>
    </xf>
    <xf numFmtId="168" fontId="38" fillId="0" borderId="34" xfId="259" applyNumberFormat="1" applyFont="1" applyBorder="1" applyAlignment="1">
      <alignment horizontal="right" vertical="center"/>
    </xf>
    <xf numFmtId="0" fontId="42" fillId="24" borderId="13" xfId="259" applyFont="1" applyFill="1" applyBorder="1" applyAlignment="1">
      <alignment horizontal="center" vertical="center"/>
    </xf>
    <xf numFmtId="168" fontId="42" fillId="24" borderId="13" xfId="259" applyNumberFormat="1" applyFont="1" applyFill="1" applyBorder="1" applyAlignment="1">
      <alignment horizontal="right" vertical="center"/>
    </xf>
    <xf numFmtId="170" fontId="43" fillId="24" borderId="34" xfId="259" applyNumberFormat="1" applyFont="1" applyFill="1" applyBorder="1" applyAlignment="1">
      <alignment vertical="center"/>
    </xf>
    <xf numFmtId="0" fontId="42" fillId="0" borderId="13" xfId="259" applyFont="1" applyBorder="1" applyAlignment="1">
      <alignment horizontal="center" vertical="center"/>
    </xf>
    <xf numFmtId="168" fontId="42" fillId="0" borderId="13" xfId="259" applyNumberFormat="1" applyFont="1" applyBorder="1" applyAlignment="1">
      <alignment horizontal="right" vertical="center"/>
    </xf>
    <xf numFmtId="170" fontId="43" fillId="0" borderId="34" xfId="259" applyNumberFormat="1" applyFont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170" fontId="44" fillId="0" borderId="63" xfId="259" applyNumberFormat="1" applyFont="1" applyBorder="1" applyAlignment="1">
      <alignment vertical="center"/>
    </xf>
    <xf numFmtId="0" fontId="38" fillId="0" borderId="1" xfId="259" applyFont="1" applyBorder="1" applyAlignment="1">
      <alignment horizontal="center" vertical="center"/>
    </xf>
    <xf numFmtId="168" fontId="38" fillId="24" borderId="1" xfId="259" applyNumberFormat="1" applyFont="1" applyFill="1" applyBorder="1" applyAlignment="1">
      <alignment horizontal="right" vertical="center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0" fontId="3" fillId="0" borderId="1" xfId="224" applyFont="1" applyFill="1" applyBorder="1" applyAlignment="1">
      <alignment horizontal="center" vertical="center" wrapText="1"/>
    </xf>
    <xf numFmtId="170" fontId="3" fillId="0" borderId="0" xfId="188" applyNumberFormat="1" applyFont="1" applyFill="1"/>
    <xf numFmtId="166" fontId="28" fillId="0" borderId="0" xfId="188" applyNumberFormat="1" applyFont="1" applyFill="1" applyAlignment="1">
      <alignment wrapText="1"/>
    </xf>
    <xf numFmtId="166" fontId="28" fillId="0" borderId="0" xfId="188" applyNumberFormat="1" applyFont="1" applyFill="1"/>
    <xf numFmtId="0" fontId="28" fillId="0" borderId="0" xfId="0" applyFont="1" applyFill="1"/>
    <xf numFmtId="0" fontId="4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16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right" vertical="center" wrapText="1"/>
    </xf>
    <xf numFmtId="0" fontId="3" fillId="29" borderId="1" xfId="0" applyFon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right" vertical="center" wrapText="1"/>
    </xf>
    <xf numFmtId="0" fontId="3" fillId="30" borderId="1" xfId="0" applyFont="1" applyFill="1" applyBorder="1" applyAlignment="1">
      <alignment vertical="center" wrapText="1"/>
    </xf>
    <xf numFmtId="166" fontId="3" fillId="30" borderId="1" xfId="0" applyNumberFormat="1" applyFont="1" applyFill="1" applyBorder="1" applyAlignment="1">
      <alignment vertical="center" wrapText="1"/>
    </xf>
    <xf numFmtId="166" fontId="3" fillId="3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28" fillId="0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0" fontId="51" fillId="0" borderId="0" xfId="0" applyFont="1" applyFill="1"/>
    <xf numFmtId="3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 wrapText="1"/>
    </xf>
    <xf numFmtId="166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right"/>
    </xf>
    <xf numFmtId="166" fontId="28" fillId="0" borderId="0" xfId="0" applyNumberFormat="1" applyFont="1" applyFill="1" applyBorder="1" applyAlignment="1">
      <alignment vertical="center" wrapText="1"/>
    </xf>
    <xf numFmtId="166" fontId="28" fillId="0" borderId="0" xfId="0" applyNumberFormat="1" applyFont="1" applyFill="1" applyAlignment="1">
      <alignment horizontal="right" vertical="center"/>
    </xf>
    <xf numFmtId="170" fontId="28" fillId="0" borderId="0" xfId="0" applyNumberFormat="1" applyFont="1" applyFill="1" applyAlignment="1">
      <alignment vertical="center"/>
    </xf>
    <xf numFmtId="0" fontId="3" fillId="3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166" fontId="51" fillId="0" borderId="1" xfId="0" applyNumberFormat="1" applyFont="1" applyFill="1" applyBorder="1" applyAlignment="1">
      <alignment horizontal="right" vertical="center" wrapText="1"/>
    </xf>
    <xf numFmtId="166" fontId="5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 wrapText="1"/>
    </xf>
    <xf numFmtId="166" fontId="28" fillId="0" borderId="0" xfId="0" applyNumberFormat="1" applyFont="1" applyFill="1" applyAlignment="1">
      <alignment horizontal="center" vertical="center"/>
    </xf>
    <xf numFmtId="170" fontId="28" fillId="0" borderId="0" xfId="0" applyNumberFormat="1" applyFont="1" applyFill="1" applyAlignment="1">
      <alignment horizontal="right" vertical="center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0" fontId="38" fillId="0" borderId="24" xfId="259" applyFont="1" applyBorder="1" applyAlignment="1">
      <alignment horizontal="center" vertical="center"/>
    </xf>
    <xf numFmtId="0" fontId="45" fillId="0" borderId="0" xfId="259" applyFont="1" applyBorder="1" applyAlignment="1">
      <alignment horizontal="center" vertical="top"/>
    </xf>
    <xf numFmtId="0" fontId="45" fillId="0" borderId="0" xfId="259" applyFont="1" applyBorder="1" applyAlignment="1">
      <alignment horizontal="center" wrapText="1"/>
    </xf>
    <xf numFmtId="170" fontId="28" fillId="0" borderId="0" xfId="0" applyNumberFormat="1" applyFont="1" applyFill="1" applyAlignment="1">
      <alignment horizontal="right" vertical="center" wrapText="1"/>
    </xf>
    <xf numFmtId="170" fontId="28" fillId="0" borderId="0" xfId="0" applyNumberFormat="1" applyFont="1" applyFill="1" applyAlignment="1">
      <alignment horizontal="right" vertical="center"/>
    </xf>
    <xf numFmtId="0" fontId="3" fillId="29" borderId="29" xfId="0" applyFont="1" applyFill="1" applyBorder="1" applyAlignment="1">
      <alignment horizontal="center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39" fillId="0" borderId="16" xfId="259" applyFont="1" applyBorder="1" applyAlignment="1">
      <alignment horizontal="center" vertical="center" wrapText="1"/>
    </xf>
    <xf numFmtId="0" fontId="39" fillId="0" borderId="24" xfId="259" applyFont="1" applyBorder="1" applyAlignment="1">
      <alignment horizontal="center" vertical="center" wrapText="1"/>
    </xf>
    <xf numFmtId="0" fontId="39" fillId="0" borderId="23" xfId="259" applyFont="1" applyBorder="1" applyAlignment="1">
      <alignment horizontal="center" vertical="center" wrapText="1"/>
    </xf>
    <xf numFmtId="0" fontId="38" fillId="0" borderId="14" xfId="259" applyFont="1" applyBorder="1" applyAlignment="1">
      <alignment horizontal="center" vertical="center"/>
    </xf>
    <xf numFmtId="0" fontId="38" fillId="0" borderId="16" xfId="259" applyFont="1" applyBorder="1" applyAlignment="1">
      <alignment horizontal="center" vertical="center"/>
    </xf>
    <xf numFmtId="0" fontId="38" fillId="0" borderId="24" xfId="259" applyFont="1" applyBorder="1" applyAlignment="1">
      <alignment horizontal="center" vertical="center"/>
    </xf>
    <xf numFmtId="0" fontId="37" fillId="0" borderId="0" xfId="259" applyFont="1" applyBorder="1" applyAlignment="1">
      <alignment horizontal="center" vertical="center" wrapText="1"/>
    </xf>
    <xf numFmtId="0" fontId="39" fillId="0" borderId="14" xfId="259" applyFont="1" applyBorder="1" applyAlignment="1">
      <alignment horizontal="left"/>
    </xf>
    <xf numFmtId="0" fontId="39" fillId="0" borderId="15" xfId="259" applyFont="1" applyBorder="1" applyAlignment="1">
      <alignment horizontal="left"/>
    </xf>
    <xf numFmtId="0" fontId="39" fillId="0" borderId="58" xfId="259" applyFont="1" applyBorder="1" applyAlignment="1">
      <alignment horizontal="center" vertical="center" wrapText="1"/>
    </xf>
    <xf numFmtId="0" fontId="39" fillId="0" borderId="45" xfId="259" applyFont="1" applyBorder="1" applyAlignment="1">
      <alignment horizontal="center" vertical="center" wrapText="1"/>
    </xf>
    <xf numFmtId="0" fontId="39" fillId="0" borderId="20" xfId="259" applyFont="1" applyBorder="1" applyAlignment="1">
      <alignment horizontal="center" vertical="center" wrapText="1"/>
    </xf>
    <xf numFmtId="0" fontId="39" fillId="0" borderId="21" xfId="259" applyFont="1" applyBorder="1" applyAlignment="1">
      <alignment horizontal="center" vertical="center" wrapText="1"/>
    </xf>
    <xf numFmtId="0" fontId="39" fillId="0" borderId="59" xfId="259" applyFont="1" applyBorder="1" applyAlignment="1">
      <alignment horizontal="center" vertical="center" wrapText="1"/>
    </xf>
    <xf numFmtId="0" fontId="39" fillId="0" borderId="22" xfId="259" applyFont="1" applyBorder="1" applyAlignment="1">
      <alignment horizontal="center" vertical="center" wrapText="1"/>
    </xf>
    <xf numFmtId="0" fontId="39" fillId="0" borderId="25" xfId="259" applyFont="1" applyBorder="1" applyAlignment="1">
      <alignment horizontal="center" vertical="center" wrapText="1"/>
    </xf>
    <xf numFmtId="0" fontId="39" fillId="0" borderId="14" xfId="259" applyFont="1" applyBorder="1" applyAlignment="1">
      <alignment horizontal="center" vertical="center"/>
    </xf>
    <xf numFmtId="0" fontId="39" fillId="0" borderId="15" xfId="259" applyFont="1" applyBorder="1" applyAlignment="1">
      <alignment horizontal="center" vertical="center"/>
    </xf>
    <xf numFmtId="0" fontId="39" fillId="0" borderId="16" xfId="259" applyFont="1" applyBorder="1" applyAlignment="1">
      <alignment horizontal="center" vertical="center"/>
    </xf>
    <xf numFmtId="0" fontId="39" fillId="0" borderId="14" xfId="259" applyFont="1" applyBorder="1" applyAlignment="1">
      <alignment horizontal="center" vertical="center" wrapText="1"/>
    </xf>
    <xf numFmtId="0" fontId="39" fillId="0" borderId="15" xfId="259" applyFont="1" applyBorder="1" applyAlignment="1">
      <alignment horizontal="center" vertical="center" wrapText="1"/>
    </xf>
    <xf numFmtId="0" fontId="38" fillId="0" borderId="31" xfId="259" applyFont="1" applyBorder="1" applyAlignment="1">
      <alignment horizontal="left" vertical="center" wrapText="1"/>
    </xf>
    <xf numFmtId="0" fontId="38" fillId="0" borderId="32" xfId="259" applyFont="1" applyBorder="1" applyAlignment="1">
      <alignment horizontal="left" vertical="center" wrapText="1"/>
    </xf>
    <xf numFmtId="0" fontId="38" fillId="0" borderId="1" xfId="259" applyFont="1" applyBorder="1" applyAlignment="1">
      <alignment horizontal="center" vertical="center"/>
    </xf>
    <xf numFmtId="168" fontId="38" fillId="0" borderId="1" xfId="259" applyNumberFormat="1" applyFont="1" applyBorder="1" applyAlignment="1">
      <alignment horizontal="right" vertical="center"/>
    </xf>
    <xf numFmtId="169" fontId="38" fillId="0" borderId="33" xfId="259" applyNumberFormat="1" applyFont="1" applyBorder="1" applyAlignment="1">
      <alignment horizontal="right" vertical="center"/>
    </xf>
    <xf numFmtId="169" fontId="38" fillId="0" borderId="1" xfId="259" applyNumberFormat="1" applyFont="1" applyBorder="1" applyAlignment="1">
      <alignment horizontal="right" vertical="center"/>
    </xf>
    <xf numFmtId="0" fontId="42" fillId="24" borderId="31" xfId="259" applyFont="1" applyFill="1" applyBorder="1" applyAlignment="1">
      <alignment horizontal="left" vertical="center" wrapText="1"/>
    </xf>
    <xf numFmtId="0" fontId="42" fillId="24" borderId="32" xfId="259" applyFont="1" applyFill="1" applyBorder="1" applyAlignment="1">
      <alignment horizontal="left" vertical="center" wrapText="1"/>
    </xf>
    <xf numFmtId="0" fontId="42" fillId="24" borderId="1" xfId="259" applyFont="1" applyFill="1" applyBorder="1" applyAlignment="1">
      <alignment horizontal="center" vertical="center"/>
    </xf>
    <xf numFmtId="168" fontId="42" fillId="24" borderId="1" xfId="259" applyNumberFormat="1" applyFont="1" applyFill="1" applyBorder="1" applyAlignment="1">
      <alignment horizontal="right" vertical="center"/>
    </xf>
    <xf numFmtId="169" fontId="42" fillId="24" borderId="33" xfId="259" applyNumberFormat="1" applyFont="1" applyFill="1" applyBorder="1" applyAlignment="1">
      <alignment horizontal="right" vertical="center"/>
    </xf>
    <xf numFmtId="169" fontId="42" fillId="24" borderId="1" xfId="259" applyNumberFormat="1" applyFont="1" applyFill="1" applyBorder="1" applyAlignment="1">
      <alignment horizontal="right" vertical="center"/>
    </xf>
    <xf numFmtId="0" fontId="39" fillId="25" borderId="26" xfId="259" applyFont="1" applyFill="1" applyBorder="1" applyAlignment="1">
      <alignment horizontal="left" vertical="center" wrapText="1"/>
    </xf>
    <xf numFmtId="0" fontId="39" fillId="25" borderId="27" xfId="259" applyFont="1" applyFill="1" applyBorder="1" applyAlignment="1">
      <alignment horizontal="left" vertical="center" wrapText="1"/>
    </xf>
    <xf numFmtId="0" fontId="39" fillId="25" borderId="28" xfId="259" applyFont="1" applyFill="1" applyBorder="1" applyAlignment="1">
      <alignment horizontal="center" vertical="center"/>
    </xf>
    <xf numFmtId="168" fontId="39" fillId="25" borderId="28" xfId="259" applyNumberFormat="1" applyFont="1" applyFill="1" applyBorder="1" applyAlignment="1">
      <alignment horizontal="right" vertical="center"/>
    </xf>
    <xf numFmtId="169" fontId="39" fillId="25" borderId="30" xfId="259" applyNumberFormat="1" applyFont="1" applyFill="1" applyBorder="1" applyAlignment="1">
      <alignment horizontal="right" vertical="center"/>
    </xf>
    <xf numFmtId="169" fontId="39" fillId="25" borderId="28" xfId="259" applyNumberFormat="1" applyFont="1" applyFill="1" applyBorder="1" applyAlignment="1">
      <alignment horizontal="right" vertical="center"/>
    </xf>
    <xf numFmtId="0" fontId="38" fillId="0" borderId="36" xfId="259" applyFont="1" applyBorder="1" applyAlignment="1">
      <alignment horizontal="left" vertical="center" wrapText="1"/>
    </xf>
    <xf numFmtId="0" fontId="38" fillId="0" borderId="37" xfId="259" applyFont="1" applyBorder="1" applyAlignment="1">
      <alignment horizontal="left" vertical="center" wrapText="1"/>
    </xf>
    <xf numFmtId="0" fontId="38" fillId="0" borderId="13" xfId="259" applyFont="1" applyBorder="1" applyAlignment="1">
      <alignment horizontal="center" vertical="center"/>
    </xf>
    <xf numFmtId="168" fontId="38" fillId="0" borderId="13" xfId="259" applyNumberFormat="1" applyFont="1" applyBorder="1" applyAlignment="1">
      <alignment horizontal="right" vertical="center"/>
    </xf>
    <xf numFmtId="169" fontId="38" fillId="0" borderId="34" xfId="259" applyNumberFormat="1" applyFont="1" applyBorder="1" applyAlignment="1">
      <alignment horizontal="right" vertical="center"/>
    </xf>
    <xf numFmtId="169" fontId="38" fillId="0" borderId="13" xfId="259" applyNumberFormat="1" applyFont="1" applyBorder="1" applyAlignment="1">
      <alignment horizontal="right" vertical="center"/>
    </xf>
    <xf numFmtId="168" fontId="38" fillId="24" borderId="1" xfId="259" applyNumberFormat="1" applyFont="1" applyFill="1" applyBorder="1" applyAlignment="1">
      <alignment horizontal="right" vertical="center"/>
    </xf>
    <xf numFmtId="169" fontId="38" fillId="24" borderId="33" xfId="259" applyNumberFormat="1" applyFont="1" applyFill="1" applyBorder="1" applyAlignment="1">
      <alignment horizontal="right" vertical="center"/>
    </xf>
    <xf numFmtId="169" fontId="38" fillId="24" borderId="1" xfId="259" applyNumberFormat="1" applyFont="1" applyFill="1" applyBorder="1" applyAlignment="1">
      <alignment horizontal="right" vertical="center"/>
    </xf>
    <xf numFmtId="168" fontId="38" fillId="24" borderId="13" xfId="259" applyNumberFormat="1" applyFont="1" applyFill="1" applyBorder="1" applyAlignment="1">
      <alignment horizontal="right" vertical="center"/>
    </xf>
    <xf numFmtId="169" fontId="38" fillId="24" borderId="34" xfId="259" applyNumberFormat="1" applyFont="1" applyFill="1" applyBorder="1" applyAlignment="1">
      <alignment horizontal="right" vertical="center"/>
    </xf>
    <xf numFmtId="169" fontId="38" fillId="24" borderId="13" xfId="259" applyNumberFormat="1" applyFont="1" applyFill="1" applyBorder="1" applyAlignment="1">
      <alignment horizontal="right" vertical="center"/>
    </xf>
    <xf numFmtId="0" fontId="38" fillId="24" borderId="1" xfId="259" applyFont="1" applyFill="1" applyBorder="1" applyAlignment="1">
      <alignment horizontal="center" vertical="center"/>
    </xf>
    <xf numFmtId="0" fontId="38" fillId="24" borderId="31" xfId="259" applyFont="1" applyFill="1" applyBorder="1" applyAlignment="1">
      <alignment horizontal="left" vertical="center" wrapText="1"/>
    </xf>
    <xf numFmtId="0" fontId="38" fillId="24" borderId="32" xfId="259" applyFont="1" applyFill="1" applyBorder="1" applyAlignment="1">
      <alignment horizontal="left" vertical="center" wrapText="1"/>
    </xf>
    <xf numFmtId="0" fontId="38" fillId="0" borderId="35" xfId="259" applyFont="1" applyBorder="1" applyAlignment="1">
      <alignment horizontal="left" vertical="center" wrapText="1"/>
    </xf>
    <xf numFmtId="0" fontId="38" fillId="0" borderId="1" xfId="259" applyFont="1" applyBorder="1" applyAlignment="1">
      <alignment horizontal="left" vertical="center" wrapText="1"/>
    </xf>
    <xf numFmtId="0" fontId="38" fillId="24" borderId="36" xfId="259" applyFont="1" applyFill="1" applyBorder="1" applyAlignment="1">
      <alignment horizontal="left" vertical="center" wrapText="1"/>
    </xf>
    <xf numFmtId="0" fontId="38" fillId="24" borderId="37" xfId="259" applyFont="1" applyFill="1" applyBorder="1" applyAlignment="1">
      <alignment horizontal="left" vertical="center" wrapText="1"/>
    </xf>
    <xf numFmtId="0" fontId="38" fillId="24" borderId="13" xfId="259" applyFont="1" applyFill="1" applyBorder="1" applyAlignment="1">
      <alignment horizontal="center" vertical="center"/>
    </xf>
    <xf numFmtId="0" fontId="38" fillId="24" borderId="35" xfId="259" applyFont="1" applyFill="1" applyBorder="1" applyAlignment="1">
      <alignment horizontal="left" vertical="center" wrapText="1"/>
    </xf>
    <xf numFmtId="0" fontId="38" fillId="24" borderId="1" xfId="259" applyFont="1" applyFill="1" applyBorder="1" applyAlignment="1">
      <alignment horizontal="left" vertical="center" wrapText="1"/>
    </xf>
    <xf numFmtId="0" fontId="38" fillId="0" borderId="61" xfId="259" applyFont="1" applyBorder="1" applyAlignment="1">
      <alignment horizontal="left" vertical="center" wrapText="1"/>
    </xf>
    <xf numFmtId="0" fontId="38" fillId="0" borderId="13" xfId="259" applyFont="1" applyBorder="1" applyAlignment="1">
      <alignment horizontal="left" vertical="center" wrapText="1"/>
    </xf>
    <xf numFmtId="0" fontId="42" fillId="24" borderId="35" xfId="259" applyFont="1" applyFill="1" applyBorder="1" applyAlignment="1">
      <alignment horizontal="left" vertical="center" wrapText="1"/>
    </xf>
    <xf numFmtId="0" fontId="42" fillId="24" borderId="1" xfId="259" applyFont="1" applyFill="1" applyBorder="1" applyAlignment="1">
      <alignment horizontal="left" vertical="center" wrapText="1"/>
    </xf>
    <xf numFmtId="0" fontId="39" fillId="25" borderId="35" xfId="259" applyFont="1" applyFill="1" applyBorder="1" applyAlignment="1">
      <alignment horizontal="left" vertical="center" wrapText="1"/>
    </xf>
    <xf numFmtId="0" fontId="39" fillId="25" borderId="1" xfId="259" applyFont="1" applyFill="1" applyBorder="1" applyAlignment="1">
      <alignment horizontal="left" vertical="center" wrapText="1"/>
    </xf>
    <xf numFmtId="0" fontId="39" fillId="25" borderId="1" xfId="259" applyFont="1" applyFill="1" applyBorder="1" applyAlignment="1">
      <alignment horizontal="center" vertical="center"/>
    </xf>
    <xf numFmtId="168" fontId="39" fillId="25" borderId="1" xfId="259" applyNumberFormat="1" applyFont="1" applyFill="1" applyBorder="1" applyAlignment="1">
      <alignment horizontal="right" vertical="center"/>
    </xf>
    <xf numFmtId="169" fontId="39" fillId="25" borderId="1" xfId="259" applyNumberFormat="1" applyFont="1" applyFill="1" applyBorder="1" applyAlignment="1">
      <alignment horizontal="right" vertical="center"/>
    </xf>
    <xf numFmtId="0" fontId="39" fillId="26" borderId="35" xfId="259" applyFont="1" applyFill="1" applyBorder="1" applyAlignment="1">
      <alignment horizontal="left" vertical="center" wrapText="1"/>
    </xf>
    <xf numFmtId="0" fontId="39" fillId="26" borderId="1" xfId="259" applyFont="1" applyFill="1" applyBorder="1" applyAlignment="1">
      <alignment horizontal="left" vertical="center" wrapText="1"/>
    </xf>
    <xf numFmtId="0" fontId="39" fillId="26" borderId="1" xfId="259" applyFont="1" applyFill="1" applyBorder="1" applyAlignment="1">
      <alignment horizontal="center" vertical="center"/>
    </xf>
    <xf numFmtId="168" fontId="39" fillId="26" borderId="1" xfId="259" applyNumberFormat="1" applyFont="1" applyFill="1" applyBorder="1" applyAlignment="1">
      <alignment horizontal="right" vertical="center"/>
    </xf>
    <xf numFmtId="169" fontId="39" fillId="26" borderId="1" xfId="259" applyNumberFormat="1" applyFont="1" applyFill="1" applyBorder="1" applyAlignment="1">
      <alignment horizontal="right" vertical="center"/>
    </xf>
    <xf numFmtId="0" fontId="42" fillId="24" borderId="61" xfId="259" applyFont="1" applyFill="1" applyBorder="1" applyAlignment="1">
      <alignment horizontal="left" vertical="center" wrapText="1"/>
    </xf>
    <xf numFmtId="0" fontId="42" fillId="24" borderId="13" xfId="259" applyFont="1" applyFill="1" applyBorder="1" applyAlignment="1">
      <alignment horizontal="left" vertical="center" wrapText="1"/>
    </xf>
    <xf numFmtId="0" fontId="42" fillId="24" borderId="13" xfId="259" applyFont="1" applyFill="1" applyBorder="1" applyAlignment="1">
      <alignment horizontal="center" vertical="center"/>
    </xf>
    <xf numFmtId="168" fontId="42" fillId="24" borderId="13" xfId="259" applyNumberFormat="1" applyFont="1" applyFill="1" applyBorder="1" applyAlignment="1">
      <alignment horizontal="right" vertical="center"/>
    </xf>
    <xf numFmtId="169" fontId="42" fillId="24" borderId="13" xfId="259" applyNumberFormat="1" applyFont="1" applyFill="1" applyBorder="1" applyAlignment="1">
      <alignment horizontal="right" vertical="center"/>
    </xf>
    <xf numFmtId="0" fontId="38" fillId="0" borderId="17" xfId="259" applyFont="1" applyBorder="1" applyAlignment="1">
      <alignment horizontal="left" vertical="center" wrapText="1"/>
    </xf>
    <xf numFmtId="0" fontId="38" fillId="0" borderId="38" xfId="259" applyFont="1" applyBorder="1" applyAlignment="1">
      <alignment horizontal="left" vertical="center" wrapText="1"/>
    </xf>
    <xf numFmtId="0" fontId="38" fillId="0" borderId="12" xfId="259" applyFont="1" applyBorder="1" applyAlignment="1">
      <alignment horizontal="center" vertical="center"/>
    </xf>
    <xf numFmtId="168" fontId="38" fillId="0" borderId="12" xfId="259" applyNumberFormat="1" applyFont="1" applyBorder="1" applyAlignment="1">
      <alignment horizontal="right" vertical="center"/>
    </xf>
    <xf numFmtId="169" fontId="38" fillId="0" borderId="40" xfId="259" applyNumberFormat="1" applyFont="1" applyBorder="1" applyAlignment="1">
      <alignment horizontal="right" vertical="center"/>
    </xf>
    <xf numFmtId="169" fontId="38" fillId="0" borderId="12" xfId="259" applyNumberFormat="1" applyFont="1" applyBorder="1" applyAlignment="1">
      <alignment horizontal="right" vertical="center"/>
    </xf>
    <xf numFmtId="0" fontId="38" fillId="24" borderId="61" xfId="259" applyFont="1" applyFill="1" applyBorder="1" applyAlignment="1">
      <alignment horizontal="left" vertical="center" wrapText="1"/>
    </xf>
    <xf numFmtId="0" fontId="38" fillId="24" borderId="13" xfId="259" applyFont="1" applyFill="1" applyBorder="1" applyAlignment="1">
      <alignment horizontal="left" vertical="center" wrapText="1"/>
    </xf>
    <xf numFmtId="0" fontId="42" fillId="0" borderId="35" xfId="259" applyFont="1" applyBorder="1" applyAlignment="1">
      <alignment horizontal="left" vertical="center" wrapText="1"/>
    </xf>
    <xf numFmtId="0" fontId="42" fillId="0" borderId="1" xfId="259" applyFont="1" applyBorder="1" applyAlignment="1">
      <alignment horizontal="left" vertical="center" wrapText="1"/>
    </xf>
    <xf numFmtId="0" fontId="42" fillId="0" borderId="1" xfId="259" applyFont="1" applyBorder="1" applyAlignment="1">
      <alignment horizontal="center" vertical="center"/>
    </xf>
    <xf numFmtId="168" fontId="42" fillId="0" borderId="1" xfId="259" applyNumberFormat="1" applyFont="1" applyBorder="1" applyAlignment="1">
      <alignment horizontal="right" vertical="center"/>
    </xf>
    <xf numFmtId="169" fontId="42" fillId="0" borderId="1" xfId="259" applyNumberFormat="1" applyFont="1" applyBorder="1" applyAlignment="1">
      <alignment horizontal="right" vertical="center"/>
    </xf>
    <xf numFmtId="0" fontId="42" fillId="0" borderId="61" xfId="259" applyFont="1" applyBorder="1" applyAlignment="1">
      <alignment horizontal="left" vertical="center" wrapText="1"/>
    </xf>
    <xf numFmtId="0" fontId="42" fillId="0" borderId="13" xfId="259" applyFont="1" applyBorder="1" applyAlignment="1">
      <alignment horizontal="left" vertical="center" wrapText="1"/>
    </xf>
    <xf numFmtId="0" fontId="42" fillId="0" borderId="13" xfId="259" applyFont="1" applyBorder="1" applyAlignment="1">
      <alignment horizontal="center" vertical="center"/>
    </xf>
    <xf numFmtId="168" fontId="42" fillId="0" borderId="13" xfId="259" applyNumberFormat="1" applyFont="1" applyBorder="1" applyAlignment="1">
      <alignment horizontal="right" vertical="center"/>
    </xf>
    <xf numFmtId="169" fontId="42" fillId="0" borderId="13" xfId="259" applyNumberFormat="1" applyFont="1" applyBorder="1" applyAlignment="1">
      <alignment horizontal="right" vertical="center"/>
    </xf>
    <xf numFmtId="0" fontId="38" fillId="0" borderId="62" xfId="259" applyFont="1" applyBorder="1" applyAlignment="1">
      <alignment horizontal="left" vertical="center" wrapText="1"/>
    </xf>
    <xf numFmtId="0" fontId="38" fillId="0" borderId="11" xfId="259" applyFont="1" applyBorder="1" applyAlignment="1">
      <alignment horizontal="left" vertical="center" wrapText="1"/>
    </xf>
    <xf numFmtId="0" fontId="38" fillId="0" borderId="11" xfId="259" applyFont="1" applyBorder="1" applyAlignment="1">
      <alignment horizontal="center" vertical="center"/>
    </xf>
    <xf numFmtId="168" fontId="38" fillId="0" borderId="11" xfId="259" applyNumberFormat="1" applyFont="1" applyBorder="1" applyAlignment="1">
      <alignment horizontal="right" vertical="center"/>
    </xf>
    <xf numFmtId="169" fontId="38" fillId="0" borderId="11" xfId="259" applyNumberFormat="1" applyFont="1" applyBorder="1" applyAlignment="1">
      <alignment horizontal="right" vertical="center"/>
    </xf>
    <xf numFmtId="0" fontId="45" fillId="0" borderId="0" xfId="259" applyFont="1" applyBorder="1" applyAlignment="1">
      <alignment horizontal="center" vertical="top"/>
    </xf>
    <xf numFmtId="0" fontId="46" fillId="0" borderId="0" xfId="259" applyFont="1" applyBorder="1" applyAlignment="1"/>
    <xf numFmtId="0" fontId="45" fillId="0" borderId="0" xfId="259" applyFont="1" applyBorder="1" applyAlignment="1">
      <alignment horizontal="center" vertical="top" wrapText="1"/>
    </xf>
    <xf numFmtId="166" fontId="44" fillId="0" borderId="0" xfId="259" applyNumberFormat="1" applyFont="1" applyAlignment="1">
      <alignment horizontal="right"/>
    </xf>
    <xf numFmtId="169" fontId="47" fillId="0" borderId="0" xfId="259" applyNumberFormat="1" applyFont="1" applyBorder="1" applyAlignment="1">
      <alignment horizontal="center"/>
    </xf>
    <xf numFmtId="0" fontId="39" fillId="0" borderId="14" xfId="259" applyFont="1" applyBorder="1" applyAlignment="1">
      <alignment vertical="center"/>
    </xf>
    <xf numFmtId="0" fontId="39" fillId="0" borderId="15" xfId="259" applyFont="1" applyBorder="1" applyAlignment="1">
      <alignment vertical="center"/>
    </xf>
    <xf numFmtId="168" fontId="39" fillId="0" borderId="42" xfId="259" applyNumberFormat="1" applyFont="1" applyBorder="1" applyAlignment="1">
      <alignment vertical="center"/>
    </xf>
    <xf numFmtId="168" fontId="39" fillId="0" borderId="42" xfId="259" applyNumberFormat="1" applyFont="1" applyBorder="1" applyAlignment="1">
      <alignment horizontal="right" vertical="center"/>
    </xf>
    <xf numFmtId="169" fontId="39" fillId="0" borderId="44" xfId="259" applyNumberFormat="1" applyFont="1" applyBorder="1" applyAlignment="1">
      <alignment horizontal="right" vertical="center"/>
    </xf>
    <xf numFmtId="169" fontId="39" fillId="0" borderId="42" xfId="259" applyNumberFormat="1" applyFont="1" applyBorder="1" applyAlignment="1">
      <alignment horizontal="right" vertical="center"/>
    </xf>
    <xf numFmtId="0" fontId="45" fillId="0" borderId="45" xfId="259" applyFont="1" applyBorder="1" applyAlignment="1">
      <alignment wrapText="1"/>
    </xf>
    <xf numFmtId="0" fontId="46" fillId="0" borderId="45" xfId="259" applyFont="1" applyBorder="1" applyAlignment="1"/>
    <xf numFmtId="0" fontId="45" fillId="0" borderId="45" xfId="259" applyFont="1" applyBorder="1" applyAlignment="1">
      <alignment horizontal="center" wrapText="1"/>
    </xf>
    <xf numFmtId="0" fontId="3" fillId="0" borderId="11" xfId="224" applyFont="1" applyFill="1" applyBorder="1" applyAlignment="1">
      <alignment horizontal="center" vertical="center" wrapText="1"/>
    </xf>
    <xf numFmtId="0" fontId="3" fillId="0" borderId="12" xfId="224" applyFont="1" applyFill="1" applyBorder="1" applyAlignment="1">
      <alignment horizontal="center" vertical="center" wrapText="1"/>
    </xf>
    <xf numFmtId="0" fontId="3" fillId="0" borderId="13" xfId="224" applyFont="1" applyFill="1" applyBorder="1" applyAlignment="1">
      <alignment horizontal="center" vertical="center" wrapText="1"/>
    </xf>
    <xf numFmtId="0" fontId="3" fillId="0" borderId="1" xfId="224" applyFont="1" applyFill="1" applyBorder="1" applyAlignment="1">
      <alignment horizontal="center" vertical="center" wrapText="1"/>
    </xf>
    <xf numFmtId="0" fontId="28" fillId="0" borderId="1" xfId="188" applyFont="1" applyFill="1" applyBorder="1" applyAlignment="1"/>
    <xf numFmtId="166" fontId="2" fillId="0" borderId="0" xfId="188" applyNumberFormat="1" applyFont="1" applyFill="1" applyAlignment="1">
      <alignment horizontal="right" wrapText="1"/>
    </xf>
    <xf numFmtId="0" fontId="2" fillId="0" borderId="0" xfId="188" applyFont="1" applyAlignment="1">
      <alignment wrapText="1"/>
    </xf>
    <xf numFmtId="0" fontId="34" fillId="0" borderId="0" xfId="224" applyFont="1" applyFill="1" applyBorder="1" applyAlignment="1">
      <alignment horizontal="center" wrapText="1"/>
    </xf>
    <xf numFmtId="0" fontId="35" fillId="0" borderId="0" xfId="188" applyFont="1" applyAlignment="1">
      <alignment horizontal="center" wrapText="1"/>
    </xf>
    <xf numFmtId="0" fontId="28" fillId="0" borderId="0" xfId="224" applyFont="1" applyFill="1" applyBorder="1" applyAlignment="1">
      <alignment horizontal="right" wrapText="1"/>
    </xf>
    <xf numFmtId="0" fontId="28" fillId="0" borderId="0" xfId="188" applyFont="1" applyAlignment="1">
      <alignment wrapText="1"/>
    </xf>
    <xf numFmtId="0" fontId="28" fillId="0" borderId="1" xfId="188" applyFont="1" applyFill="1" applyBorder="1" applyAlignment="1">
      <alignment vertical="center"/>
    </xf>
    <xf numFmtId="49" fontId="3" fillId="0" borderId="11" xfId="188" applyNumberFormat="1" applyFont="1" applyFill="1" applyBorder="1" applyAlignment="1">
      <alignment horizontal="center" vertical="center" wrapText="1"/>
    </xf>
    <xf numFmtId="49" fontId="3" fillId="0" borderId="12" xfId="188" applyNumberFormat="1" applyFont="1" applyFill="1" applyBorder="1" applyAlignment="1">
      <alignment horizontal="center" vertical="center" wrapText="1"/>
    </xf>
    <xf numFmtId="49" fontId="3" fillId="0" borderId="13" xfId="188" applyNumberFormat="1" applyFont="1" applyFill="1" applyBorder="1" applyAlignment="1">
      <alignment horizontal="center" vertical="center" wrapText="1"/>
    </xf>
    <xf numFmtId="166" fontId="44" fillId="0" borderId="0" xfId="259" applyNumberFormat="1" applyFont="1" applyAlignment="1">
      <alignment horizontal="right" vertical="center"/>
    </xf>
    <xf numFmtId="0" fontId="45" fillId="0" borderId="0" xfId="259" applyFont="1" applyBorder="1" applyAlignment="1">
      <alignment wrapText="1"/>
    </xf>
    <xf numFmtId="0" fontId="45" fillId="0" borderId="0" xfId="259" applyFont="1" applyBorder="1" applyAlignment="1">
      <alignment horizontal="center" wrapText="1"/>
    </xf>
    <xf numFmtId="0" fontId="42" fillId="0" borderId="31" xfId="259" applyFont="1" applyBorder="1" applyAlignment="1">
      <alignment horizontal="left" vertical="center" wrapText="1"/>
    </xf>
    <xf numFmtId="0" fontId="42" fillId="0" borderId="32" xfId="259" applyFont="1" applyBorder="1" applyAlignment="1">
      <alignment horizontal="left" vertical="center" wrapText="1"/>
    </xf>
    <xf numFmtId="169" fontId="42" fillId="0" borderId="33" xfId="259" applyNumberFormat="1" applyFont="1" applyBorder="1" applyAlignment="1">
      <alignment horizontal="right" vertical="center"/>
    </xf>
    <xf numFmtId="0" fontId="39" fillId="25" borderId="31" xfId="259" applyFont="1" applyFill="1" applyBorder="1" applyAlignment="1">
      <alignment horizontal="left" vertical="center" wrapText="1"/>
    </xf>
    <xf numFmtId="0" fontId="39" fillId="25" borderId="32" xfId="259" applyFont="1" applyFill="1" applyBorder="1" applyAlignment="1">
      <alignment horizontal="left" vertical="center" wrapText="1"/>
    </xf>
    <xf numFmtId="169" fontId="39" fillId="25" borderId="33" xfId="259" applyNumberFormat="1" applyFont="1" applyFill="1" applyBorder="1" applyAlignment="1">
      <alignment horizontal="right" vertical="center"/>
    </xf>
    <xf numFmtId="0" fontId="39" fillId="27" borderId="36" xfId="259" applyFont="1" applyFill="1" applyBorder="1" applyAlignment="1">
      <alignment horizontal="left" vertical="center" wrapText="1"/>
    </xf>
    <xf numFmtId="0" fontId="39" fillId="27" borderId="37" xfId="259" applyFont="1" applyFill="1" applyBorder="1" applyAlignment="1">
      <alignment horizontal="left" vertical="center" wrapText="1"/>
    </xf>
    <xf numFmtId="0" fontId="39" fillId="27" borderId="1" xfId="259" applyFont="1" applyFill="1" applyBorder="1" applyAlignment="1">
      <alignment horizontal="center" vertical="center"/>
    </xf>
    <xf numFmtId="168" fontId="39" fillId="27" borderId="1" xfId="259" applyNumberFormat="1" applyFont="1" applyFill="1" applyBorder="1" applyAlignment="1">
      <alignment horizontal="right" vertical="center"/>
    </xf>
    <xf numFmtId="169" fontId="39" fillId="27" borderId="33" xfId="259" applyNumberFormat="1" applyFont="1" applyFill="1" applyBorder="1" applyAlignment="1">
      <alignment horizontal="right" vertical="center"/>
    </xf>
    <xf numFmtId="0" fontId="49" fillId="0" borderId="31" xfId="259" applyFont="1" applyBorder="1" applyAlignment="1">
      <alignment horizontal="left" vertical="center" wrapText="1"/>
    </xf>
    <xf numFmtId="0" fontId="49" fillId="0" borderId="32" xfId="259" applyFont="1" applyBorder="1" applyAlignment="1">
      <alignment horizontal="left" vertical="center" wrapText="1"/>
    </xf>
    <xf numFmtId="0" fontId="49" fillId="0" borderId="1" xfId="259" applyFont="1" applyBorder="1" applyAlignment="1">
      <alignment horizontal="center" vertical="center"/>
    </xf>
    <xf numFmtId="168" fontId="49" fillId="0" borderId="1" xfId="259" applyNumberFormat="1" applyFont="1" applyBorder="1" applyAlignment="1">
      <alignment horizontal="right" vertical="center"/>
    </xf>
    <xf numFmtId="169" fontId="49" fillId="0" borderId="33" xfId="259" applyNumberFormat="1" applyFont="1" applyBorder="1" applyAlignment="1">
      <alignment horizontal="right" vertical="center"/>
    </xf>
    <xf numFmtId="0" fontId="48" fillId="0" borderId="0" xfId="259" applyFont="1" applyBorder="1" applyAlignment="1">
      <alignment horizontal="center" vertical="center" wrapText="1"/>
    </xf>
    <xf numFmtId="0" fontId="39" fillId="0" borderId="21" xfId="259" applyFont="1" applyBorder="1" applyAlignment="1">
      <alignment horizontal="center"/>
    </xf>
    <xf numFmtId="0" fontId="45" fillId="0" borderId="21" xfId="259" applyFont="1" applyBorder="1" applyAlignment="1">
      <alignment horizontal="center"/>
    </xf>
    <xf numFmtId="0" fontId="38" fillId="0" borderId="16" xfId="259" applyFont="1" applyBorder="1" applyAlignment="1">
      <alignment horizontal="center" vertical="center" wrapText="1"/>
    </xf>
    <xf numFmtId="0" fontId="39" fillId="0" borderId="24" xfId="259" applyFont="1" applyBorder="1" applyAlignment="1">
      <alignment horizontal="center" vertical="center"/>
    </xf>
    <xf numFmtId="0" fontId="39" fillId="27" borderId="26" xfId="259" applyFont="1" applyFill="1" applyBorder="1" applyAlignment="1">
      <alignment horizontal="left" vertical="center" wrapText="1"/>
    </xf>
    <xf numFmtId="0" fontId="39" fillId="27" borderId="27" xfId="259" applyFont="1" applyFill="1" applyBorder="1" applyAlignment="1">
      <alignment horizontal="left" vertical="center" wrapText="1"/>
    </xf>
    <xf numFmtId="0" fontId="39" fillId="27" borderId="28" xfId="259" applyFont="1" applyFill="1" applyBorder="1" applyAlignment="1">
      <alignment horizontal="center" vertical="center"/>
    </xf>
    <xf numFmtId="168" fontId="39" fillId="27" borderId="28" xfId="259" applyNumberFormat="1" applyFont="1" applyFill="1" applyBorder="1" applyAlignment="1">
      <alignment horizontal="right" vertical="center"/>
    </xf>
    <xf numFmtId="169" fontId="39" fillId="27" borderId="30" xfId="259" applyNumberFormat="1" applyFont="1" applyFill="1" applyBorder="1" applyAlignment="1">
      <alignment horizontal="right" vertical="center"/>
    </xf>
    <xf numFmtId="0" fontId="32" fillId="0" borderId="0" xfId="259" applyAlignment="1">
      <alignment horizontal="center"/>
    </xf>
    <xf numFmtId="0" fontId="39" fillId="0" borderId="21" xfId="259" applyFont="1" applyBorder="1" applyAlignment="1">
      <alignment horizontal="left"/>
    </xf>
    <xf numFmtId="0" fontId="42" fillId="0" borderId="29" xfId="259" applyFont="1" applyBorder="1" applyAlignment="1">
      <alignment horizontal="center" vertical="center"/>
    </xf>
    <xf numFmtId="0" fontId="42" fillId="0" borderId="32" xfId="259" applyFont="1" applyBorder="1" applyAlignment="1">
      <alignment horizontal="center" vertical="center"/>
    </xf>
    <xf numFmtId="0" fontId="38" fillId="0" borderId="29" xfId="259" applyFont="1" applyBorder="1" applyAlignment="1">
      <alignment horizontal="center" vertical="center"/>
    </xf>
    <xf numFmtId="0" fontId="38" fillId="0" borderId="32" xfId="259" applyFont="1" applyBorder="1" applyAlignment="1">
      <alignment horizontal="center" vertical="center"/>
    </xf>
    <xf numFmtId="0" fontId="39" fillId="25" borderId="46" xfId="259" applyFont="1" applyFill="1" applyBorder="1" applyAlignment="1">
      <alignment horizontal="center" vertical="center"/>
    </xf>
    <xf numFmtId="0" fontId="39" fillId="25" borderId="27" xfId="259" applyFont="1" applyFill="1" applyBorder="1" applyAlignment="1">
      <alignment horizontal="center" vertical="center"/>
    </xf>
    <xf numFmtId="0" fontId="39" fillId="25" borderId="29" xfId="259" applyFont="1" applyFill="1" applyBorder="1" applyAlignment="1">
      <alignment horizontal="center" vertical="center"/>
    </xf>
    <xf numFmtId="0" fontId="39" fillId="25" borderId="32" xfId="259" applyFont="1" applyFill="1" applyBorder="1" applyAlignment="1">
      <alignment horizontal="center" vertical="center"/>
    </xf>
    <xf numFmtId="0" fontId="39" fillId="25" borderId="31" xfId="259" applyFont="1" applyFill="1" applyBorder="1" applyAlignment="1">
      <alignment horizontal="right" vertical="center" wrapText="1"/>
    </xf>
    <xf numFmtId="0" fontId="39" fillId="25" borderId="32" xfId="259" applyFont="1" applyFill="1" applyBorder="1" applyAlignment="1">
      <alignment horizontal="right" vertical="center" wrapText="1"/>
    </xf>
    <xf numFmtId="0" fontId="38" fillId="25" borderId="29" xfId="259" applyFont="1" applyFill="1" applyBorder="1" applyAlignment="1">
      <alignment horizontal="center" vertical="center"/>
    </xf>
    <xf numFmtId="0" fontId="38" fillId="25" borderId="32" xfId="259" applyFont="1" applyFill="1" applyBorder="1" applyAlignment="1">
      <alignment horizontal="center" vertical="center"/>
    </xf>
    <xf numFmtId="168" fontId="39" fillId="25" borderId="29" xfId="259" applyNumberFormat="1" applyFont="1" applyFill="1" applyBorder="1" applyAlignment="1">
      <alignment horizontal="right" vertical="center"/>
    </xf>
    <xf numFmtId="168" fontId="39" fillId="25" borderId="32" xfId="259" applyNumberFormat="1" applyFont="1" applyFill="1" applyBorder="1" applyAlignment="1">
      <alignment horizontal="right" vertical="center"/>
    </xf>
    <xf numFmtId="168" fontId="39" fillId="25" borderId="47" xfId="259" applyNumberFormat="1" applyFont="1" applyFill="1" applyBorder="1" applyAlignment="1">
      <alignment horizontal="right" vertical="center"/>
    </xf>
    <xf numFmtId="169" fontId="39" fillId="25" borderId="29" xfId="259" applyNumberFormat="1" applyFont="1" applyFill="1" applyBorder="1" applyAlignment="1">
      <alignment horizontal="right" vertical="center"/>
    </xf>
    <xf numFmtId="169" fontId="39" fillId="25" borderId="48" xfId="259" applyNumberFormat="1" applyFont="1" applyFill="1" applyBorder="1" applyAlignment="1">
      <alignment horizontal="right" vertical="center"/>
    </xf>
    <xf numFmtId="0" fontId="38" fillId="24" borderId="29" xfId="259" applyFont="1" applyFill="1" applyBorder="1" applyAlignment="1">
      <alignment horizontal="center" vertical="center"/>
    </xf>
    <xf numFmtId="0" fontId="38" fillId="24" borderId="32" xfId="259" applyFont="1" applyFill="1" applyBorder="1" applyAlignment="1">
      <alignment horizontal="center" vertical="center"/>
    </xf>
    <xf numFmtId="0" fontId="39" fillId="25" borderId="20" xfId="259" applyFont="1" applyFill="1" applyBorder="1" applyAlignment="1">
      <alignment horizontal="right" vertical="center"/>
    </xf>
    <xf numFmtId="0" fontId="39" fillId="25" borderId="49" xfId="259" applyFont="1" applyFill="1" applyBorder="1" applyAlignment="1">
      <alignment horizontal="right" vertical="center"/>
    </xf>
    <xf numFmtId="0" fontId="39" fillId="25" borderId="50" xfId="259" applyFont="1" applyFill="1" applyBorder="1" applyAlignment="1">
      <alignment horizontal="center" vertical="center"/>
    </xf>
    <xf numFmtId="0" fontId="39" fillId="25" borderId="51" xfId="259" applyFont="1" applyFill="1" applyBorder="1" applyAlignment="1">
      <alignment horizontal="center" vertical="center"/>
    </xf>
    <xf numFmtId="168" fontId="39" fillId="25" borderId="52" xfId="259" applyNumberFormat="1" applyFont="1" applyFill="1" applyBorder="1" applyAlignment="1">
      <alignment vertical="center"/>
    </xf>
    <xf numFmtId="168" fontId="39" fillId="25" borderId="52" xfId="259" applyNumberFormat="1" applyFont="1" applyFill="1" applyBorder="1" applyAlignment="1">
      <alignment horizontal="right" vertical="center"/>
    </xf>
    <xf numFmtId="169" fontId="39" fillId="25" borderId="41" xfId="259" applyNumberFormat="1" applyFont="1" applyFill="1" applyBorder="1" applyAlignment="1">
      <alignment horizontal="right" vertical="center"/>
    </xf>
    <xf numFmtId="0" fontId="42" fillId="25" borderId="31" xfId="259" applyFont="1" applyFill="1" applyBorder="1" applyAlignment="1">
      <alignment horizontal="right" vertical="center" wrapText="1"/>
    </xf>
    <xf numFmtId="0" fontId="42" fillId="25" borderId="32" xfId="259" applyFont="1" applyFill="1" applyBorder="1" applyAlignment="1">
      <alignment horizontal="right" vertical="center" wrapText="1"/>
    </xf>
    <xf numFmtId="0" fontId="49" fillId="25" borderId="29" xfId="259" applyFont="1" applyFill="1" applyBorder="1" applyAlignment="1">
      <alignment horizontal="center" vertical="center"/>
    </xf>
    <xf numFmtId="0" fontId="49" fillId="25" borderId="32" xfId="259" applyFont="1" applyFill="1" applyBorder="1" applyAlignment="1">
      <alignment horizontal="center" vertical="center"/>
    </xf>
    <xf numFmtId="168" fontId="42" fillId="25" borderId="29" xfId="259" applyNumberFormat="1" applyFont="1" applyFill="1" applyBorder="1" applyAlignment="1">
      <alignment horizontal="right" vertical="center"/>
    </xf>
    <xf numFmtId="168" fontId="42" fillId="25" borderId="32" xfId="259" applyNumberFormat="1" applyFont="1" applyFill="1" applyBorder="1" applyAlignment="1">
      <alignment horizontal="right" vertical="center"/>
    </xf>
    <xf numFmtId="168" fontId="42" fillId="25" borderId="47" xfId="259" applyNumberFormat="1" applyFont="1" applyFill="1" applyBorder="1" applyAlignment="1">
      <alignment horizontal="right" vertical="center"/>
    </xf>
    <xf numFmtId="169" fontId="42" fillId="25" borderId="29" xfId="259" applyNumberFormat="1" applyFont="1" applyFill="1" applyBorder="1" applyAlignment="1">
      <alignment horizontal="right" vertical="center"/>
    </xf>
    <xf numFmtId="169" fontId="42" fillId="25" borderId="48" xfId="259" applyNumberFormat="1" applyFont="1" applyFill="1" applyBorder="1" applyAlignment="1">
      <alignment horizontal="right" vertical="center"/>
    </xf>
    <xf numFmtId="0" fontId="34" fillId="0" borderId="0" xfId="188" applyFont="1" applyFill="1" applyBorder="1" applyAlignment="1">
      <alignment horizontal="center" wrapText="1"/>
    </xf>
    <xf numFmtId="0" fontId="35" fillId="0" borderId="1" xfId="188" applyFont="1" applyFill="1" applyBorder="1" applyAlignment="1">
      <alignment horizontal="center" vertical="center"/>
    </xf>
    <xf numFmtId="0" fontId="34" fillId="0" borderId="55" xfId="188" applyNumberFormat="1" applyFont="1" applyFill="1" applyBorder="1" applyAlignment="1">
      <alignment horizontal="left" vertical="center" wrapText="1"/>
    </xf>
    <xf numFmtId="0" fontId="34" fillId="0" borderId="56" xfId="188" applyNumberFormat="1" applyFont="1" applyFill="1" applyBorder="1" applyAlignment="1">
      <alignment horizontal="left" vertical="center" wrapText="1"/>
    </xf>
    <xf numFmtId="0" fontId="34" fillId="0" borderId="57" xfId="188" applyNumberFormat="1" applyFont="1" applyFill="1" applyBorder="1" applyAlignment="1">
      <alignment horizontal="left" vertical="center" wrapText="1"/>
    </xf>
    <xf numFmtId="0" fontId="35" fillId="0" borderId="1" xfId="188" applyNumberFormat="1" applyFont="1" applyFill="1" applyBorder="1" applyAlignment="1">
      <alignment horizontal="left" vertical="center" wrapText="1"/>
    </xf>
    <xf numFmtId="0" fontId="34" fillId="0" borderId="29" xfId="188" applyNumberFormat="1" applyFont="1" applyFill="1" applyBorder="1" applyAlignment="1">
      <alignment horizontal="left" vertical="center" wrapText="1"/>
    </xf>
    <xf numFmtId="0" fontId="34" fillId="0" borderId="47" xfId="188" applyNumberFormat="1" applyFont="1" applyFill="1" applyBorder="1" applyAlignment="1">
      <alignment horizontal="left" vertical="center" wrapText="1"/>
    </xf>
    <xf numFmtId="0" fontId="34" fillId="0" borderId="32" xfId="188" applyNumberFormat="1" applyFont="1" applyFill="1" applyBorder="1" applyAlignment="1">
      <alignment horizontal="left" vertical="center" wrapText="1"/>
    </xf>
    <xf numFmtId="166" fontId="44" fillId="0" borderId="58" xfId="263" applyNumberFormat="1" applyFont="1" applyFill="1" applyBorder="1" applyAlignment="1">
      <alignment horizontal="center" vertical="center"/>
    </xf>
    <xf numFmtId="166" fontId="44" fillId="0" borderId="59" xfId="263" applyNumberFormat="1" applyFont="1" applyFill="1" applyBorder="1" applyAlignment="1">
      <alignment horizontal="center" vertical="center"/>
    </xf>
    <xf numFmtId="0" fontId="33" fillId="0" borderId="14" xfId="263" applyFont="1" applyFill="1" applyBorder="1" applyAlignment="1">
      <alignment horizontal="center" vertical="center"/>
    </xf>
    <xf numFmtId="0" fontId="33" fillId="0" borderId="15" xfId="263" applyFont="1" applyFill="1" applyBorder="1" applyAlignment="1">
      <alignment horizontal="center" vertical="center"/>
    </xf>
    <xf numFmtId="0" fontId="33" fillId="0" borderId="16" xfId="263" applyFont="1" applyFill="1" applyBorder="1" applyAlignment="1">
      <alignment horizontal="center" vertical="center"/>
    </xf>
    <xf numFmtId="166" fontId="33" fillId="0" borderId="14" xfId="263" applyNumberFormat="1" applyFont="1" applyFill="1" applyBorder="1" applyAlignment="1">
      <alignment horizontal="center" vertical="center"/>
    </xf>
    <xf numFmtId="166" fontId="33" fillId="0" borderId="16" xfId="263" applyNumberFormat="1" applyFont="1" applyFill="1" applyBorder="1" applyAlignment="1">
      <alignment horizontal="center" vertical="center"/>
    </xf>
    <xf numFmtId="0" fontId="44" fillId="0" borderId="14" xfId="263" applyFont="1" applyFill="1" applyBorder="1" applyAlignment="1">
      <alignment horizontal="left" vertical="center" wrapText="1"/>
    </xf>
    <xf numFmtId="0" fontId="44" fillId="0" borderId="15" xfId="263" applyFont="1" applyFill="1" applyBorder="1" applyAlignment="1">
      <alignment horizontal="left" vertical="center" wrapText="1"/>
    </xf>
    <xf numFmtId="170" fontId="44" fillId="0" borderId="14" xfId="263" applyNumberFormat="1" applyFont="1" applyFill="1" applyBorder="1" applyAlignment="1">
      <alignment horizontal="center" vertical="center" wrapText="1"/>
    </xf>
    <xf numFmtId="170" fontId="44" fillId="0" borderId="16" xfId="263" applyNumberFormat="1" applyFont="1" applyFill="1" applyBorder="1" applyAlignment="1">
      <alignment horizontal="center" vertical="center" wrapText="1"/>
    </xf>
    <xf numFmtId="166" fontId="44" fillId="0" borderId="14" xfId="263" applyNumberFormat="1" applyFont="1" applyFill="1" applyBorder="1" applyAlignment="1">
      <alignment horizontal="center" vertical="center" wrapText="1"/>
    </xf>
    <xf numFmtId="166" fontId="44" fillId="0" borderId="16" xfId="263" applyNumberFormat="1" applyFont="1" applyFill="1" applyBorder="1" applyAlignment="1">
      <alignment horizontal="center" vertical="center" wrapText="1"/>
    </xf>
    <xf numFmtId="0" fontId="44" fillId="0" borderId="58" xfId="263" applyFont="1" applyFill="1" applyBorder="1" applyAlignment="1">
      <alignment horizontal="left" vertical="center" wrapText="1"/>
    </xf>
    <xf numFmtId="0" fontId="44" fillId="0" borderId="45" xfId="263" applyFont="1" applyFill="1" applyBorder="1" applyAlignment="1">
      <alignment horizontal="left" vertical="center" wrapText="1"/>
    </xf>
    <xf numFmtId="0" fontId="44" fillId="0" borderId="59" xfId="263" applyFont="1" applyFill="1" applyBorder="1" applyAlignment="1">
      <alignment horizontal="left" vertical="center" wrapText="1"/>
    </xf>
    <xf numFmtId="0" fontId="44" fillId="0" borderId="25" xfId="263" applyFont="1" applyFill="1" applyBorder="1" applyAlignment="1">
      <alignment horizontal="center" vertical="center" wrapText="1"/>
    </xf>
    <xf numFmtId="0" fontId="44" fillId="0" borderId="23" xfId="263" applyFont="1" applyFill="1" applyBorder="1" applyAlignment="1">
      <alignment horizontal="center" vertical="center" wrapText="1"/>
    </xf>
    <xf numFmtId="0" fontId="44" fillId="0" borderId="58" xfId="263" applyFont="1" applyFill="1" applyBorder="1" applyAlignment="1">
      <alignment horizontal="center" vertical="center" wrapText="1"/>
    </xf>
    <xf numFmtId="0" fontId="44" fillId="0" borderId="45" xfId="263" applyFont="1" applyFill="1" applyBorder="1" applyAlignment="1">
      <alignment horizontal="center" vertical="center" wrapText="1"/>
    </xf>
    <xf numFmtId="0" fontId="44" fillId="0" borderId="59" xfId="263" applyFont="1" applyFill="1" applyBorder="1" applyAlignment="1">
      <alignment horizontal="center" vertical="center" wrapText="1"/>
    </xf>
    <xf numFmtId="0" fontId="44" fillId="0" borderId="20" xfId="263" applyFont="1" applyFill="1" applyBorder="1" applyAlignment="1">
      <alignment horizontal="center" vertical="center" wrapText="1"/>
    </xf>
    <xf numFmtId="0" fontId="44" fillId="0" borderId="21" xfId="263" applyFont="1" applyFill="1" applyBorder="1" applyAlignment="1">
      <alignment horizontal="center" vertical="center" wrapText="1"/>
    </xf>
    <xf numFmtId="0" fontId="44" fillId="0" borderId="22" xfId="263" applyFont="1" applyFill="1" applyBorder="1" applyAlignment="1">
      <alignment horizontal="center" vertical="center" wrapText="1"/>
    </xf>
    <xf numFmtId="0" fontId="28" fillId="0" borderId="0" xfId="263" applyFont="1" applyFill="1" applyAlignment="1">
      <alignment horizontal="center" vertical="center" wrapText="1"/>
    </xf>
    <xf numFmtId="0" fontId="44" fillId="0" borderId="58" xfId="263" applyFont="1" applyFill="1" applyBorder="1" applyAlignment="1">
      <alignment horizontal="center" vertical="center"/>
    </xf>
    <xf numFmtId="0" fontId="44" fillId="0" borderId="45" xfId="263" applyFont="1" applyFill="1" applyBorder="1" applyAlignment="1">
      <alignment horizontal="center" vertical="center"/>
    </xf>
    <xf numFmtId="0" fontId="44" fillId="0" borderId="17" xfId="263" applyFont="1" applyFill="1" applyBorder="1" applyAlignment="1">
      <alignment horizontal="center" vertical="center"/>
    </xf>
    <xf numFmtId="0" fontId="44" fillId="0" borderId="0" xfId="263" applyFont="1" applyFill="1" applyBorder="1" applyAlignment="1">
      <alignment horizontal="center" vertical="center"/>
    </xf>
    <xf numFmtId="0" fontId="44" fillId="0" borderId="16" xfId="263" applyFont="1" applyFill="1" applyBorder="1" applyAlignment="1">
      <alignment horizontal="left" vertical="center" wrapText="1"/>
    </xf>
    <xf numFmtId="0" fontId="33" fillId="0" borderId="14" xfId="263" applyFont="1" applyFill="1" applyBorder="1" applyAlignment="1">
      <alignment horizontal="left" vertical="center" wrapText="1"/>
    </xf>
    <xf numFmtId="0" fontId="33" fillId="0" borderId="15" xfId="263" applyFont="1" applyFill="1" applyBorder="1" applyAlignment="1">
      <alignment horizontal="left" vertical="center" wrapText="1"/>
    </xf>
    <xf numFmtId="0" fontId="33" fillId="0" borderId="16" xfId="263" applyFont="1" applyFill="1" applyBorder="1" applyAlignment="1">
      <alignment horizontal="left" vertical="center" wrapText="1"/>
    </xf>
    <xf numFmtId="0" fontId="44" fillId="0" borderId="21" xfId="263" applyFont="1" applyFill="1" applyBorder="1" applyAlignment="1">
      <alignment horizontal="center" vertical="center"/>
    </xf>
    <xf numFmtId="0" fontId="28" fillId="0" borderId="0" xfId="263" applyFont="1" applyFill="1" applyAlignment="1">
      <alignment horizontal="center"/>
    </xf>
    <xf numFmtId="166" fontId="28" fillId="0" borderId="0" xfId="263" applyNumberFormat="1" applyFont="1" applyFill="1" applyAlignment="1">
      <alignment horizontal="right"/>
    </xf>
    <xf numFmtId="0" fontId="28" fillId="0" borderId="0" xfId="263" applyFont="1" applyAlignment="1">
      <alignment horizontal="right"/>
    </xf>
    <xf numFmtId="166" fontId="28" fillId="0" borderId="0" xfId="223" applyNumberFormat="1" applyFont="1" applyFill="1" applyBorder="1" applyAlignment="1">
      <alignment horizontal="right" vertical="top"/>
    </xf>
    <xf numFmtId="0" fontId="28" fillId="0" borderId="0" xfId="263" applyFont="1" applyAlignment="1"/>
    <xf numFmtId="0" fontId="3" fillId="0" borderId="0" xfId="263" applyFont="1" applyFill="1" applyAlignment="1">
      <alignment horizontal="center"/>
    </xf>
    <xf numFmtId="14" fontId="28" fillId="0" borderId="0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Alignment="1">
      <alignment horizontal="left" vertical="center"/>
    </xf>
  </cellXfs>
  <cellStyles count="2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3 2" xfId="262" xr:uid="{00000000-0005-0000-0000-0000C2000000}"/>
    <cellStyle name="Обычный 14" xfId="194" xr:uid="{00000000-0005-0000-0000-0000C3000000}"/>
    <cellStyle name="Обычный 15" xfId="257" xr:uid="{00000000-0005-0000-0000-0000C4000000}"/>
    <cellStyle name="Обычный 15 2" xfId="261" xr:uid="{00000000-0005-0000-0000-0000C5000000}"/>
    <cellStyle name="Обычный 15 3" xfId="263" xr:uid="{00000000-0005-0000-0000-0000C6000000}"/>
    <cellStyle name="Обычный 16" xfId="258" xr:uid="{00000000-0005-0000-0000-0000C7000000}"/>
    <cellStyle name="Обычный 17" xfId="259" xr:uid="{00000000-0005-0000-0000-0000C8000000}"/>
    <cellStyle name="Обычный 18" xfId="260" xr:uid="{00000000-0005-0000-0000-0000C9000000}"/>
    <cellStyle name="Обычный 2" xfId="195" xr:uid="{00000000-0005-0000-0000-0000CA000000}"/>
    <cellStyle name="Обычный 2 2" xfId="196" xr:uid="{00000000-0005-0000-0000-0000CB000000}"/>
    <cellStyle name="Обычный 2 2 2" xfId="197" xr:uid="{00000000-0005-0000-0000-0000CC000000}"/>
    <cellStyle name="Обычный 2 2 2 2" xfId="198" xr:uid="{00000000-0005-0000-0000-0000CD000000}"/>
    <cellStyle name="Обычный 2 2 3" xfId="199" xr:uid="{00000000-0005-0000-0000-0000CE000000}"/>
    <cellStyle name="Обычный 2 2 4" xfId="200" xr:uid="{00000000-0005-0000-0000-0000CF000000}"/>
    <cellStyle name="Обычный 2 2 4 2" xfId="201" xr:uid="{00000000-0005-0000-0000-0000D0000000}"/>
    <cellStyle name="Обычный 2 2 5" xfId="202" xr:uid="{00000000-0005-0000-0000-0000D1000000}"/>
    <cellStyle name="Обычный 2 2 5 2" xfId="203" xr:uid="{00000000-0005-0000-0000-0000D2000000}"/>
    <cellStyle name="Обычный 2 3" xfId="204" xr:uid="{00000000-0005-0000-0000-0000D3000000}"/>
    <cellStyle name="Обычный 3" xfId="205" xr:uid="{00000000-0005-0000-0000-0000D4000000}"/>
    <cellStyle name="Обычный 3 2" xfId="206" xr:uid="{00000000-0005-0000-0000-0000D5000000}"/>
    <cellStyle name="Обычный 3 2 2" xfId="207" xr:uid="{00000000-0005-0000-0000-0000D6000000}"/>
    <cellStyle name="Обычный 4" xfId="208" xr:uid="{00000000-0005-0000-0000-0000D7000000}"/>
    <cellStyle name="Обычный 4 2" xfId="209" xr:uid="{00000000-0005-0000-0000-0000D8000000}"/>
    <cellStyle name="Обычный 5" xfId="210" xr:uid="{00000000-0005-0000-0000-0000D9000000}"/>
    <cellStyle name="Обычный 5 2" xfId="211" xr:uid="{00000000-0005-0000-0000-0000DA000000}"/>
    <cellStyle name="Обычный 5 2 2" xfId="212" xr:uid="{00000000-0005-0000-0000-0000DB000000}"/>
    <cellStyle name="Обычный 5 2 3" xfId="213" xr:uid="{00000000-0005-0000-0000-0000DC000000}"/>
    <cellStyle name="Обычный 6" xfId="214" xr:uid="{00000000-0005-0000-0000-0000DD000000}"/>
    <cellStyle name="Обычный 6 2" xfId="215" xr:uid="{00000000-0005-0000-0000-0000DE000000}"/>
    <cellStyle name="Обычный 6 2 2" xfId="216" xr:uid="{00000000-0005-0000-0000-0000DF000000}"/>
    <cellStyle name="Обычный 7" xfId="217" xr:uid="{00000000-0005-0000-0000-0000E0000000}"/>
    <cellStyle name="Обычный 7 2" xfId="218" xr:uid="{00000000-0005-0000-0000-0000E1000000}"/>
    <cellStyle name="Обычный 7 2 2" xfId="219" xr:uid="{00000000-0005-0000-0000-0000E2000000}"/>
    <cellStyle name="Обычный 8" xfId="220" xr:uid="{00000000-0005-0000-0000-0000E3000000}"/>
    <cellStyle name="Обычный 9" xfId="221" xr:uid="{00000000-0005-0000-0000-0000E4000000}"/>
    <cellStyle name="Обычный 9 2" xfId="222" xr:uid="{00000000-0005-0000-0000-0000E5000000}"/>
    <cellStyle name="Обычный_1.Займы_2000DLG" xfId="223" xr:uid="{00000000-0005-0000-0000-0000E6000000}"/>
    <cellStyle name="Обычный_Лист1" xfId="224" xr:uid="{00000000-0005-0000-0000-0000E7000000}"/>
    <cellStyle name="Обычный_Лист1_1" xfId="225" xr:uid="{00000000-0005-0000-0000-0000E8000000}"/>
    <cellStyle name="Плохой 2" xfId="226" xr:uid="{00000000-0005-0000-0000-0000E9000000}"/>
    <cellStyle name="Плохой 3" xfId="227" xr:uid="{00000000-0005-0000-0000-0000EA000000}"/>
    <cellStyle name="Плохой 4" xfId="228" xr:uid="{00000000-0005-0000-0000-0000EB000000}"/>
    <cellStyle name="Плохой 5" xfId="229" xr:uid="{00000000-0005-0000-0000-0000EC000000}"/>
    <cellStyle name="Пояснение 2" xfId="230" xr:uid="{00000000-0005-0000-0000-0000ED000000}"/>
    <cellStyle name="Пояснение 3" xfId="231" xr:uid="{00000000-0005-0000-0000-0000EE000000}"/>
    <cellStyle name="Пояснение 4" xfId="232" xr:uid="{00000000-0005-0000-0000-0000EF000000}"/>
    <cellStyle name="Пояснение 5" xfId="233" xr:uid="{00000000-0005-0000-0000-0000F0000000}"/>
    <cellStyle name="Примечание 2" xfId="234" xr:uid="{00000000-0005-0000-0000-0000F1000000}"/>
    <cellStyle name="Примечание 3" xfId="235" xr:uid="{00000000-0005-0000-0000-0000F2000000}"/>
    <cellStyle name="Примечание 4" xfId="236" xr:uid="{00000000-0005-0000-0000-0000F3000000}"/>
    <cellStyle name="Примечание 5" xfId="237" xr:uid="{00000000-0005-0000-0000-0000F4000000}"/>
    <cellStyle name="Процентный 2" xfId="264" xr:uid="{00000000-0005-0000-0000-0000F5000000}"/>
    <cellStyle name="Связанная ячейка 2" xfId="238" xr:uid="{00000000-0005-0000-0000-0000F6000000}"/>
    <cellStyle name="Связанная ячейка 3" xfId="239" xr:uid="{00000000-0005-0000-0000-0000F7000000}"/>
    <cellStyle name="Связанная ячейка 4" xfId="240" xr:uid="{00000000-0005-0000-0000-0000F8000000}"/>
    <cellStyle name="Связанная ячейка 5" xfId="241" xr:uid="{00000000-0005-0000-0000-0000F9000000}"/>
    <cellStyle name="Текст предупреждения 2" xfId="242" xr:uid="{00000000-0005-0000-0000-0000FA000000}"/>
    <cellStyle name="Текст предупреждения 3" xfId="243" xr:uid="{00000000-0005-0000-0000-0000FB000000}"/>
    <cellStyle name="Текст предупреждения 4" xfId="244" xr:uid="{00000000-0005-0000-0000-0000FC000000}"/>
    <cellStyle name="Текст предупреждения 5" xfId="245" xr:uid="{00000000-0005-0000-0000-0000FD000000}"/>
    <cellStyle name="Тысячи [0]_Лист1" xfId="246" xr:uid="{00000000-0005-0000-0000-0000FE000000}"/>
    <cellStyle name="Тысячи_Лист1" xfId="247" xr:uid="{00000000-0005-0000-0000-0000FF000000}"/>
    <cellStyle name="Финансовый 2" xfId="248" xr:uid="{00000000-0005-0000-0000-000000010000}"/>
    <cellStyle name="Финансовый 3" xfId="249" xr:uid="{00000000-0005-0000-0000-000001010000}"/>
    <cellStyle name="Финансовый 4" xfId="250" xr:uid="{00000000-0005-0000-0000-000002010000}"/>
    <cellStyle name="Финансовый 5" xfId="251" xr:uid="{00000000-0005-0000-0000-000003010000}"/>
    <cellStyle name="Финансовый 5 2" xfId="252" xr:uid="{00000000-0005-0000-0000-000004010000}"/>
    <cellStyle name="Финансовый 6" xfId="265" xr:uid="{00000000-0005-0000-0000-000005010000}"/>
    <cellStyle name="Хороший 2" xfId="253" xr:uid="{00000000-0005-0000-0000-000006010000}"/>
    <cellStyle name="Хороший 3" xfId="254" xr:uid="{00000000-0005-0000-0000-000007010000}"/>
    <cellStyle name="Хороший 4" xfId="255" xr:uid="{00000000-0005-0000-0000-000008010000}"/>
    <cellStyle name="Хороший 5" xfId="256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49"/>
  <sheetViews>
    <sheetView tabSelected="1" view="pageLayout" topLeftCell="A180" zoomScaleNormal="80" workbookViewId="0">
      <selection activeCell="A7" sqref="A7:E7"/>
    </sheetView>
  </sheetViews>
  <sheetFormatPr defaultRowHeight="15" outlineLevelRow="1" x14ac:dyDescent="0.2"/>
  <cols>
    <col min="1" max="1" width="36.28515625" style="235" customWidth="1"/>
    <col min="2" max="2" width="72.85546875" style="236" customWidth="1"/>
    <col min="3" max="3" width="18.28515625" style="237" customWidth="1"/>
    <col min="4" max="4" width="18.28515625" style="262" customWidth="1"/>
    <col min="5" max="5" width="9" style="261" customWidth="1"/>
    <col min="6" max="6" width="9.140625" style="234"/>
    <col min="7" max="7" width="11.85546875" style="234" bestFit="1" customWidth="1"/>
    <col min="8" max="256" width="9.140625" style="234"/>
    <col min="257" max="257" width="30.140625" style="234" customWidth="1"/>
    <col min="258" max="258" width="65" style="234" customWidth="1"/>
    <col min="259" max="260" width="18.28515625" style="234" customWidth="1"/>
    <col min="261" max="261" width="9" style="234" customWidth="1"/>
    <col min="262" max="262" width="9.140625" style="234"/>
    <col min="263" max="263" width="11.85546875" style="234" bestFit="1" customWidth="1"/>
    <col min="264" max="512" width="9.140625" style="234"/>
    <col min="513" max="513" width="30.140625" style="234" customWidth="1"/>
    <col min="514" max="514" width="65" style="234" customWidth="1"/>
    <col min="515" max="516" width="18.28515625" style="234" customWidth="1"/>
    <col min="517" max="517" width="9" style="234" customWidth="1"/>
    <col min="518" max="518" width="9.140625" style="234"/>
    <col min="519" max="519" width="11.85546875" style="234" bestFit="1" customWidth="1"/>
    <col min="520" max="768" width="9.140625" style="234"/>
    <col min="769" max="769" width="30.140625" style="234" customWidth="1"/>
    <col min="770" max="770" width="65" style="234" customWidth="1"/>
    <col min="771" max="772" width="18.28515625" style="234" customWidth="1"/>
    <col min="773" max="773" width="9" style="234" customWidth="1"/>
    <col min="774" max="774" width="9.140625" style="234"/>
    <col min="775" max="775" width="11.85546875" style="234" bestFit="1" customWidth="1"/>
    <col min="776" max="1024" width="9.140625" style="234"/>
    <col min="1025" max="1025" width="30.140625" style="234" customWidth="1"/>
    <col min="1026" max="1026" width="65" style="234" customWidth="1"/>
    <col min="1027" max="1028" width="18.28515625" style="234" customWidth="1"/>
    <col min="1029" max="1029" width="9" style="234" customWidth="1"/>
    <col min="1030" max="1030" width="9.140625" style="234"/>
    <col min="1031" max="1031" width="11.85546875" style="234" bestFit="1" customWidth="1"/>
    <col min="1032" max="1280" width="9.140625" style="234"/>
    <col min="1281" max="1281" width="30.140625" style="234" customWidth="1"/>
    <col min="1282" max="1282" width="65" style="234" customWidth="1"/>
    <col min="1283" max="1284" width="18.28515625" style="234" customWidth="1"/>
    <col min="1285" max="1285" width="9" style="234" customWidth="1"/>
    <col min="1286" max="1286" width="9.140625" style="234"/>
    <col min="1287" max="1287" width="11.85546875" style="234" bestFit="1" customWidth="1"/>
    <col min="1288" max="1536" width="9.140625" style="234"/>
    <col min="1537" max="1537" width="30.140625" style="234" customWidth="1"/>
    <col min="1538" max="1538" width="65" style="234" customWidth="1"/>
    <col min="1539" max="1540" width="18.28515625" style="234" customWidth="1"/>
    <col min="1541" max="1541" width="9" style="234" customWidth="1"/>
    <col min="1542" max="1542" width="9.140625" style="234"/>
    <col min="1543" max="1543" width="11.85546875" style="234" bestFit="1" customWidth="1"/>
    <col min="1544" max="1792" width="9.140625" style="234"/>
    <col min="1793" max="1793" width="30.140625" style="234" customWidth="1"/>
    <col min="1794" max="1794" width="65" style="234" customWidth="1"/>
    <col min="1795" max="1796" width="18.28515625" style="234" customWidth="1"/>
    <col min="1797" max="1797" width="9" style="234" customWidth="1"/>
    <col min="1798" max="1798" width="9.140625" style="234"/>
    <col min="1799" max="1799" width="11.85546875" style="234" bestFit="1" customWidth="1"/>
    <col min="1800" max="2048" width="9.140625" style="234"/>
    <col min="2049" max="2049" width="30.140625" style="234" customWidth="1"/>
    <col min="2050" max="2050" width="65" style="234" customWidth="1"/>
    <col min="2051" max="2052" width="18.28515625" style="234" customWidth="1"/>
    <col min="2053" max="2053" width="9" style="234" customWidth="1"/>
    <col min="2054" max="2054" width="9.140625" style="234"/>
    <col min="2055" max="2055" width="11.85546875" style="234" bestFit="1" customWidth="1"/>
    <col min="2056" max="2304" width="9.140625" style="234"/>
    <col min="2305" max="2305" width="30.140625" style="234" customWidth="1"/>
    <col min="2306" max="2306" width="65" style="234" customWidth="1"/>
    <col min="2307" max="2308" width="18.28515625" style="234" customWidth="1"/>
    <col min="2309" max="2309" width="9" style="234" customWidth="1"/>
    <col min="2310" max="2310" width="9.140625" style="234"/>
    <col min="2311" max="2311" width="11.85546875" style="234" bestFit="1" customWidth="1"/>
    <col min="2312" max="2560" width="9.140625" style="234"/>
    <col min="2561" max="2561" width="30.140625" style="234" customWidth="1"/>
    <col min="2562" max="2562" width="65" style="234" customWidth="1"/>
    <col min="2563" max="2564" width="18.28515625" style="234" customWidth="1"/>
    <col min="2565" max="2565" width="9" style="234" customWidth="1"/>
    <col min="2566" max="2566" width="9.140625" style="234"/>
    <col min="2567" max="2567" width="11.85546875" style="234" bestFit="1" customWidth="1"/>
    <col min="2568" max="2816" width="9.140625" style="234"/>
    <col min="2817" max="2817" width="30.140625" style="234" customWidth="1"/>
    <col min="2818" max="2818" width="65" style="234" customWidth="1"/>
    <col min="2819" max="2820" width="18.28515625" style="234" customWidth="1"/>
    <col min="2821" max="2821" width="9" style="234" customWidth="1"/>
    <col min="2822" max="2822" width="9.140625" style="234"/>
    <col min="2823" max="2823" width="11.85546875" style="234" bestFit="1" customWidth="1"/>
    <col min="2824" max="3072" width="9.140625" style="234"/>
    <col min="3073" max="3073" width="30.140625" style="234" customWidth="1"/>
    <col min="3074" max="3074" width="65" style="234" customWidth="1"/>
    <col min="3075" max="3076" width="18.28515625" style="234" customWidth="1"/>
    <col min="3077" max="3077" width="9" style="234" customWidth="1"/>
    <col min="3078" max="3078" width="9.140625" style="234"/>
    <col min="3079" max="3079" width="11.85546875" style="234" bestFit="1" customWidth="1"/>
    <col min="3080" max="3328" width="9.140625" style="234"/>
    <col min="3329" max="3329" width="30.140625" style="234" customWidth="1"/>
    <col min="3330" max="3330" width="65" style="234" customWidth="1"/>
    <col min="3331" max="3332" width="18.28515625" style="234" customWidth="1"/>
    <col min="3333" max="3333" width="9" style="234" customWidth="1"/>
    <col min="3334" max="3334" width="9.140625" style="234"/>
    <col min="3335" max="3335" width="11.85546875" style="234" bestFit="1" customWidth="1"/>
    <col min="3336" max="3584" width="9.140625" style="234"/>
    <col min="3585" max="3585" width="30.140625" style="234" customWidth="1"/>
    <col min="3586" max="3586" width="65" style="234" customWidth="1"/>
    <col min="3587" max="3588" width="18.28515625" style="234" customWidth="1"/>
    <col min="3589" max="3589" width="9" style="234" customWidth="1"/>
    <col min="3590" max="3590" width="9.140625" style="234"/>
    <col min="3591" max="3591" width="11.85546875" style="234" bestFit="1" customWidth="1"/>
    <col min="3592" max="3840" width="9.140625" style="234"/>
    <col min="3841" max="3841" width="30.140625" style="234" customWidth="1"/>
    <col min="3842" max="3842" width="65" style="234" customWidth="1"/>
    <col min="3843" max="3844" width="18.28515625" style="234" customWidth="1"/>
    <col min="3845" max="3845" width="9" style="234" customWidth="1"/>
    <col min="3846" max="3846" width="9.140625" style="234"/>
    <col min="3847" max="3847" width="11.85546875" style="234" bestFit="1" customWidth="1"/>
    <col min="3848" max="4096" width="9.140625" style="234"/>
    <col min="4097" max="4097" width="30.140625" style="234" customWidth="1"/>
    <col min="4098" max="4098" width="65" style="234" customWidth="1"/>
    <col min="4099" max="4100" width="18.28515625" style="234" customWidth="1"/>
    <col min="4101" max="4101" width="9" style="234" customWidth="1"/>
    <col min="4102" max="4102" width="9.140625" style="234"/>
    <col min="4103" max="4103" width="11.85546875" style="234" bestFit="1" customWidth="1"/>
    <col min="4104" max="4352" width="9.140625" style="234"/>
    <col min="4353" max="4353" width="30.140625" style="234" customWidth="1"/>
    <col min="4354" max="4354" width="65" style="234" customWidth="1"/>
    <col min="4355" max="4356" width="18.28515625" style="234" customWidth="1"/>
    <col min="4357" max="4357" width="9" style="234" customWidth="1"/>
    <col min="4358" max="4358" width="9.140625" style="234"/>
    <col min="4359" max="4359" width="11.85546875" style="234" bestFit="1" customWidth="1"/>
    <col min="4360" max="4608" width="9.140625" style="234"/>
    <col min="4609" max="4609" width="30.140625" style="234" customWidth="1"/>
    <col min="4610" max="4610" width="65" style="234" customWidth="1"/>
    <col min="4611" max="4612" width="18.28515625" style="234" customWidth="1"/>
    <col min="4613" max="4613" width="9" style="234" customWidth="1"/>
    <col min="4614" max="4614" width="9.140625" style="234"/>
    <col min="4615" max="4615" width="11.85546875" style="234" bestFit="1" customWidth="1"/>
    <col min="4616" max="4864" width="9.140625" style="234"/>
    <col min="4865" max="4865" width="30.140625" style="234" customWidth="1"/>
    <col min="4866" max="4866" width="65" style="234" customWidth="1"/>
    <col min="4867" max="4868" width="18.28515625" style="234" customWidth="1"/>
    <col min="4869" max="4869" width="9" style="234" customWidth="1"/>
    <col min="4870" max="4870" width="9.140625" style="234"/>
    <col min="4871" max="4871" width="11.85546875" style="234" bestFit="1" customWidth="1"/>
    <col min="4872" max="5120" width="9.140625" style="234"/>
    <col min="5121" max="5121" width="30.140625" style="234" customWidth="1"/>
    <col min="5122" max="5122" width="65" style="234" customWidth="1"/>
    <col min="5123" max="5124" width="18.28515625" style="234" customWidth="1"/>
    <col min="5125" max="5125" width="9" style="234" customWidth="1"/>
    <col min="5126" max="5126" width="9.140625" style="234"/>
    <col min="5127" max="5127" width="11.85546875" style="234" bestFit="1" customWidth="1"/>
    <col min="5128" max="5376" width="9.140625" style="234"/>
    <col min="5377" max="5377" width="30.140625" style="234" customWidth="1"/>
    <col min="5378" max="5378" width="65" style="234" customWidth="1"/>
    <col min="5379" max="5380" width="18.28515625" style="234" customWidth="1"/>
    <col min="5381" max="5381" width="9" style="234" customWidth="1"/>
    <col min="5382" max="5382" width="9.140625" style="234"/>
    <col min="5383" max="5383" width="11.85546875" style="234" bestFit="1" customWidth="1"/>
    <col min="5384" max="5632" width="9.140625" style="234"/>
    <col min="5633" max="5633" width="30.140625" style="234" customWidth="1"/>
    <col min="5634" max="5634" width="65" style="234" customWidth="1"/>
    <col min="5635" max="5636" width="18.28515625" style="234" customWidth="1"/>
    <col min="5637" max="5637" width="9" style="234" customWidth="1"/>
    <col min="5638" max="5638" width="9.140625" style="234"/>
    <col min="5639" max="5639" width="11.85546875" style="234" bestFit="1" customWidth="1"/>
    <col min="5640" max="5888" width="9.140625" style="234"/>
    <col min="5889" max="5889" width="30.140625" style="234" customWidth="1"/>
    <col min="5890" max="5890" width="65" style="234" customWidth="1"/>
    <col min="5891" max="5892" width="18.28515625" style="234" customWidth="1"/>
    <col min="5893" max="5893" width="9" style="234" customWidth="1"/>
    <col min="5894" max="5894" width="9.140625" style="234"/>
    <col min="5895" max="5895" width="11.85546875" style="234" bestFit="1" customWidth="1"/>
    <col min="5896" max="6144" width="9.140625" style="234"/>
    <col min="6145" max="6145" width="30.140625" style="234" customWidth="1"/>
    <col min="6146" max="6146" width="65" style="234" customWidth="1"/>
    <col min="6147" max="6148" width="18.28515625" style="234" customWidth="1"/>
    <col min="6149" max="6149" width="9" style="234" customWidth="1"/>
    <col min="6150" max="6150" width="9.140625" style="234"/>
    <col min="6151" max="6151" width="11.85546875" style="234" bestFit="1" customWidth="1"/>
    <col min="6152" max="6400" width="9.140625" style="234"/>
    <col min="6401" max="6401" width="30.140625" style="234" customWidth="1"/>
    <col min="6402" max="6402" width="65" style="234" customWidth="1"/>
    <col min="6403" max="6404" width="18.28515625" style="234" customWidth="1"/>
    <col min="6405" max="6405" width="9" style="234" customWidth="1"/>
    <col min="6406" max="6406" width="9.140625" style="234"/>
    <col min="6407" max="6407" width="11.85546875" style="234" bestFit="1" customWidth="1"/>
    <col min="6408" max="6656" width="9.140625" style="234"/>
    <col min="6657" max="6657" width="30.140625" style="234" customWidth="1"/>
    <col min="6658" max="6658" width="65" style="234" customWidth="1"/>
    <col min="6659" max="6660" width="18.28515625" style="234" customWidth="1"/>
    <col min="6661" max="6661" width="9" style="234" customWidth="1"/>
    <col min="6662" max="6662" width="9.140625" style="234"/>
    <col min="6663" max="6663" width="11.85546875" style="234" bestFit="1" customWidth="1"/>
    <col min="6664" max="6912" width="9.140625" style="234"/>
    <col min="6913" max="6913" width="30.140625" style="234" customWidth="1"/>
    <col min="6914" max="6914" width="65" style="234" customWidth="1"/>
    <col min="6915" max="6916" width="18.28515625" style="234" customWidth="1"/>
    <col min="6917" max="6917" width="9" style="234" customWidth="1"/>
    <col min="6918" max="6918" width="9.140625" style="234"/>
    <col min="6919" max="6919" width="11.85546875" style="234" bestFit="1" customWidth="1"/>
    <col min="6920" max="7168" width="9.140625" style="234"/>
    <col min="7169" max="7169" width="30.140625" style="234" customWidth="1"/>
    <col min="7170" max="7170" width="65" style="234" customWidth="1"/>
    <col min="7171" max="7172" width="18.28515625" style="234" customWidth="1"/>
    <col min="7173" max="7173" width="9" style="234" customWidth="1"/>
    <col min="7174" max="7174" width="9.140625" style="234"/>
    <col min="7175" max="7175" width="11.85546875" style="234" bestFit="1" customWidth="1"/>
    <col min="7176" max="7424" width="9.140625" style="234"/>
    <col min="7425" max="7425" width="30.140625" style="234" customWidth="1"/>
    <col min="7426" max="7426" width="65" style="234" customWidth="1"/>
    <col min="7427" max="7428" width="18.28515625" style="234" customWidth="1"/>
    <col min="7429" max="7429" width="9" style="234" customWidth="1"/>
    <col min="7430" max="7430" width="9.140625" style="234"/>
    <col min="7431" max="7431" width="11.85546875" style="234" bestFit="1" customWidth="1"/>
    <col min="7432" max="7680" width="9.140625" style="234"/>
    <col min="7681" max="7681" width="30.140625" style="234" customWidth="1"/>
    <col min="7682" max="7682" width="65" style="234" customWidth="1"/>
    <col min="7683" max="7684" width="18.28515625" style="234" customWidth="1"/>
    <col min="7685" max="7685" width="9" style="234" customWidth="1"/>
    <col min="7686" max="7686" width="9.140625" style="234"/>
    <col min="7687" max="7687" width="11.85546875" style="234" bestFit="1" customWidth="1"/>
    <col min="7688" max="7936" width="9.140625" style="234"/>
    <col min="7937" max="7937" width="30.140625" style="234" customWidth="1"/>
    <col min="7938" max="7938" width="65" style="234" customWidth="1"/>
    <col min="7939" max="7940" width="18.28515625" style="234" customWidth="1"/>
    <col min="7941" max="7941" width="9" style="234" customWidth="1"/>
    <col min="7942" max="7942" width="9.140625" style="234"/>
    <col min="7943" max="7943" width="11.85546875" style="234" bestFit="1" customWidth="1"/>
    <col min="7944" max="8192" width="9.140625" style="234"/>
    <col min="8193" max="8193" width="30.140625" style="234" customWidth="1"/>
    <col min="8194" max="8194" width="65" style="234" customWidth="1"/>
    <col min="8195" max="8196" width="18.28515625" style="234" customWidth="1"/>
    <col min="8197" max="8197" width="9" style="234" customWidth="1"/>
    <col min="8198" max="8198" width="9.140625" style="234"/>
    <col min="8199" max="8199" width="11.85546875" style="234" bestFit="1" customWidth="1"/>
    <col min="8200" max="8448" width="9.140625" style="234"/>
    <col min="8449" max="8449" width="30.140625" style="234" customWidth="1"/>
    <col min="8450" max="8450" width="65" style="234" customWidth="1"/>
    <col min="8451" max="8452" width="18.28515625" style="234" customWidth="1"/>
    <col min="8453" max="8453" width="9" style="234" customWidth="1"/>
    <col min="8454" max="8454" width="9.140625" style="234"/>
    <col min="8455" max="8455" width="11.85546875" style="234" bestFit="1" customWidth="1"/>
    <col min="8456" max="8704" width="9.140625" style="234"/>
    <col min="8705" max="8705" width="30.140625" style="234" customWidth="1"/>
    <col min="8706" max="8706" width="65" style="234" customWidth="1"/>
    <col min="8707" max="8708" width="18.28515625" style="234" customWidth="1"/>
    <col min="8709" max="8709" width="9" style="234" customWidth="1"/>
    <col min="8710" max="8710" width="9.140625" style="234"/>
    <col min="8711" max="8711" width="11.85546875" style="234" bestFit="1" customWidth="1"/>
    <col min="8712" max="8960" width="9.140625" style="234"/>
    <col min="8961" max="8961" width="30.140625" style="234" customWidth="1"/>
    <col min="8962" max="8962" width="65" style="234" customWidth="1"/>
    <col min="8963" max="8964" width="18.28515625" style="234" customWidth="1"/>
    <col min="8965" max="8965" width="9" style="234" customWidth="1"/>
    <col min="8966" max="8966" width="9.140625" style="234"/>
    <col min="8967" max="8967" width="11.85546875" style="234" bestFit="1" customWidth="1"/>
    <col min="8968" max="9216" width="9.140625" style="234"/>
    <col min="9217" max="9217" width="30.140625" style="234" customWidth="1"/>
    <col min="9218" max="9218" width="65" style="234" customWidth="1"/>
    <col min="9219" max="9220" width="18.28515625" style="234" customWidth="1"/>
    <col min="9221" max="9221" width="9" style="234" customWidth="1"/>
    <col min="9222" max="9222" width="9.140625" style="234"/>
    <col min="9223" max="9223" width="11.85546875" style="234" bestFit="1" customWidth="1"/>
    <col min="9224" max="9472" width="9.140625" style="234"/>
    <col min="9473" max="9473" width="30.140625" style="234" customWidth="1"/>
    <col min="9474" max="9474" width="65" style="234" customWidth="1"/>
    <col min="9475" max="9476" width="18.28515625" style="234" customWidth="1"/>
    <col min="9477" max="9477" width="9" style="234" customWidth="1"/>
    <col min="9478" max="9478" width="9.140625" style="234"/>
    <col min="9479" max="9479" width="11.85546875" style="234" bestFit="1" customWidth="1"/>
    <col min="9480" max="9728" width="9.140625" style="234"/>
    <col min="9729" max="9729" width="30.140625" style="234" customWidth="1"/>
    <col min="9730" max="9730" width="65" style="234" customWidth="1"/>
    <col min="9731" max="9732" width="18.28515625" style="234" customWidth="1"/>
    <col min="9733" max="9733" width="9" style="234" customWidth="1"/>
    <col min="9734" max="9734" width="9.140625" style="234"/>
    <col min="9735" max="9735" width="11.85546875" style="234" bestFit="1" customWidth="1"/>
    <col min="9736" max="9984" width="9.140625" style="234"/>
    <col min="9985" max="9985" width="30.140625" style="234" customWidth="1"/>
    <col min="9986" max="9986" width="65" style="234" customWidth="1"/>
    <col min="9987" max="9988" width="18.28515625" style="234" customWidth="1"/>
    <col min="9989" max="9989" width="9" style="234" customWidth="1"/>
    <col min="9990" max="9990" width="9.140625" style="234"/>
    <col min="9991" max="9991" width="11.85546875" style="234" bestFit="1" customWidth="1"/>
    <col min="9992" max="10240" width="9.140625" style="234"/>
    <col min="10241" max="10241" width="30.140625" style="234" customWidth="1"/>
    <col min="10242" max="10242" width="65" style="234" customWidth="1"/>
    <col min="10243" max="10244" width="18.28515625" style="234" customWidth="1"/>
    <col min="10245" max="10245" width="9" style="234" customWidth="1"/>
    <col min="10246" max="10246" width="9.140625" style="234"/>
    <col min="10247" max="10247" width="11.85546875" style="234" bestFit="1" customWidth="1"/>
    <col min="10248" max="10496" width="9.140625" style="234"/>
    <col min="10497" max="10497" width="30.140625" style="234" customWidth="1"/>
    <col min="10498" max="10498" width="65" style="234" customWidth="1"/>
    <col min="10499" max="10500" width="18.28515625" style="234" customWidth="1"/>
    <col min="10501" max="10501" width="9" style="234" customWidth="1"/>
    <col min="10502" max="10502" width="9.140625" style="234"/>
    <col min="10503" max="10503" width="11.85546875" style="234" bestFit="1" customWidth="1"/>
    <col min="10504" max="10752" width="9.140625" style="234"/>
    <col min="10753" max="10753" width="30.140625" style="234" customWidth="1"/>
    <col min="10754" max="10754" width="65" style="234" customWidth="1"/>
    <col min="10755" max="10756" width="18.28515625" style="234" customWidth="1"/>
    <col min="10757" max="10757" width="9" style="234" customWidth="1"/>
    <col min="10758" max="10758" width="9.140625" style="234"/>
    <col min="10759" max="10759" width="11.85546875" style="234" bestFit="1" customWidth="1"/>
    <col min="10760" max="11008" width="9.140625" style="234"/>
    <col min="11009" max="11009" width="30.140625" style="234" customWidth="1"/>
    <col min="11010" max="11010" width="65" style="234" customWidth="1"/>
    <col min="11011" max="11012" width="18.28515625" style="234" customWidth="1"/>
    <col min="11013" max="11013" width="9" style="234" customWidth="1"/>
    <col min="11014" max="11014" width="9.140625" style="234"/>
    <col min="11015" max="11015" width="11.85546875" style="234" bestFit="1" customWidth="1"/>
    <col min="11016" max="11264" width="9.140625" style="234"/>
    <col min="11265" max="11265" width="30.140625" style="234" customWidth="1"/>
    <col min="11266" max="11266" width="65" style="234" customWidth="1"/>
    <col min="11267" max="11268" width="18.28515625" style="234" customWidth="1"/>
    <col min="11269" max="11269" width="9" style="234" customWidth="1"/>
    <col min="11270" max="11270" width="9.140625" style="234"/>
    <col min="11271" max="11271" width="11.85546875" style="234" bestFit="1" customWidth="1"/>
    <col min="11272" max="11520" width="9.140625" style="234"/>
    <col min="11521" max="11521" width="30.140625" style="234" customWidth="1"/>
    <col min="11522" max="11522" width="65" style="234" customWidth="1"/>
    <col min="11523" max="11524" width="18.28515625" style="234" customWidth="1"/>
    <col min="11525" max="11525" width="9" style="234" customWidth="1"/>
    <col min="11526" max="11526" width="9.140625" style="234"/>
    <col min="11527" max="11527" width="11.85546875" style="234" bestFit="1" customWidth="1"/>
    <col min="11528" max="11776" width="9.140625" style="234"/>
    <col min="11777" max="11777" width="30.140625" style="234" customWidth="1"/>
    <col min="11778" max="11778" width="65" style="234" customWidth="1"/>
    <col min="11779" max="11780" width="18.28515625" style="234" customWidth="1"/>
    <col min="11781" max="11781" width="9" style="234" customWidth="1"/>
    <col min="11782" max="11782" width="9.140625" style="234"/>
    <col min="11783" max="11783" width="11.85546875" style="234" bestFit="1" customWidth="1"/>
    <col min="11784" max="12032" width="9.140625" style="234"/>
    <col min="12033" max="12033" width="30.140625" style="234" customWidth="1"/>
    <col min="12034" max="12034" width="65" style="234" customWidth="1"/>
    <col min="12035" max="12036" width="18.28515625" style="234" customWidth="1"/>
    <col min="12037" max="12037" width="9" style="234" customWidth="1"/>
    <col min="12038" max="12038" width="9.140625" style="234"/>
    <col min="12039" max="12039" width="11.85546875" style="234" bestFit="1" customWidth="1"/>
    <col min="12040" max="12288" width="9.140625" style="234"/>
    <col min="12289" max="12289" width="30.140625" style="234" customWidth="1"/>
    <col min="12290" max="12290" width="65" style="234" customWidth="1"/>
    <col min="12291" max="12292" width="18.28515625" style="234" customWidth="1"/>
    <col min="12293" max="12293" width="9" style="234" customWidth="1"/>
    <col min="12294" max="12294" width="9.140625" style="234"/>
    <col min="12295" max="12295" width="11.85546875" style="234" bestFit="1" customWidth="1"/>
    <col min="12296" max="12544" width="9.140625" style="234"/>
    <col min="12545" max="12545" width="30.140625" style="234" customWidth="1"/>
    <col min="12546" max="12546" width="65" style="234" customWidth="1"/>
    <col min="12547" max="12548" width="18.28515625" style="234" customWidth="1"/>
    <col min="12549" max="12549" width="9" style="234" customWidth="1"/>
    <col min="12550" max="12550" width="9.140625" style="234"/>
    <col min="12551" max="12551" width="11.85546875" style="234" bestFit="1" customWidth="1"/>
    <col min="12552" max="12800" width="9.140625" style="234"/>
    <col min="12801" max="12801" width="30.140625" style="234" customWidth="1"/>
    <col min="12802" max="12802" width="65" style="234" customWidth="1"/>
    <col min="12803" max="12804" width="18.28515625" style="234" customWidth="1"/>
    <col min="12805" max="12805" width="9" style="234" customWidth="1"/>
    <col min="12806" max="12806" width="9.140625" style="234"/>
    <col min="12807" max="12807" width="11.85546875" style="234" bestFit="1" customWidth="1"/>
    <col min="12808" max="13056" width="9.140625" style="234"/>
    <col min="13057" max="13057" width="30.140625" style="234" customWidth="1"/>
    <col min="13058" max="13058" width="65" style="234" customWidth="1"/>
    <col min="13059" max="13060" width="18.28515625" style="234" customWidth="1"/>
    <col min="13061" max="13061" width="9" style="234" customWidth="1"/>
    <col min="13062" max="13062" width="9.140625" style="234"/>
    <col min="13063" max="13063" width="11.85546875" style="234" bestFit="1" customWidth="1"/>
    <col min="13064" max="13312" width="9.140625" style="234"/>
    <col min="13313" max="13313" width="30.140625" style="234" customWidth="1"/>
    <col min="13314" max="13314" width="65" style="234" customWidth="1"/>
    <col min="13315" max="13316" width="18.28515625" style="234" customWidth="1"/>
    <col min="13317" max="13317" width="9" style="234" customWidth="1"/>
    <col min="13318" max="13318" width="9.140625" style="234"/>
    <col min="13319" max="13319" width="11.85546875" style="234" bestFit="1" customWidth="1"/>
    <col min="13320" max="13568" width="9.140625" style="234"/>
    <col min="13569" max="13569" width="30.140625" style="234" customWidth="1"/>
    <col min="13570" max="13570" width="65" style="234" customWidth="1"/>
    <col min="13571" max="13572" width="18.28515625" style="234" customWidth="1"/>
    <col min="13573" max="13573" width="9" style="234" customWidth="1"/>
    <col min="13574" max="13574" width="9.140625" style="234"/>
    <col min="13575" max="13575" width="11.85546875" style="234" bestFit="1" customWidth="1"/>
    <col min="13576" max="13824" width="9.140625" style="234"/>
    <col min="13825" max="13825" width="30.140625" style="234" customWidth="1"/>
    <col min="13826" max="13826" width="65" style="234" customWidth="1"/>
    <col min="13827" max="13828" width="18.28515625" style="234" customWidth="1"/>
    <col min="13829" max="13829" width="9" style="234" customWidth="1"/>
    <col min="13830" max="13830" width="9.140625" style="234"/>
    <col min="13831" max="13831" width="11.85546875" style="234" bestFit="1" customWidth="1"/>
    <col min="13832" max="14080" width="9.140625" style="234"/>
    <col min="14081" max="14081" width="30.140625" style="234" customWidth="1"/>
    <col min="14082" max="14082" width="65" style="234" customWidth="1"/>
    <col min="14083" max="14084" width="18.28515625" style="234" customWidth="1"/>
    <col min="14085" max="14085" width="9" style="234" customWidth="1"/>
    <col min="14086" max="14086" width="9.140625" style="234"/>
    <col min="14087" max="14087" width="11.85546875" style="234" bestFit="1" customWidth="1"/>
    <col min="14088" max="14336" width="9.140625" style="234"/>
    <col min="14337" max="14337" width="30.140625" style="234" customWidth="1"/>
    <col min="14338" max="14338" width="65" style="234" customWidth="1"/>
    <col min="14339" max="14340" width="18.28515625" style="234" customWidth="1"/>
    <col min="14341" max="14341" width="9" style="234" customWidth="1"/>
    <col min="14342" max="14342" width="9.140625" style="234"/>
    <col min="14343" max="14343" width="11.85546875" style="234" bestFit="1" customWidth="1"/>
    <col min="14344" max="14592" width="9.140625" style="234"/>
    <col min="14593" max="14593" width="30.140625" style="234" customWidth="1"/>
    <col min="14594" max="14594" width="65" style="234" customWidth="1"/>
    <col min="14595" max="14596" width="18.28515625" style="234" customWidth="1"/>
    <col min="14597" max="14597" width="9" style="234" customWidth="1"/>
    <col min="14598" max="14598" width="9.140625" style="234"/>
    <col min="14599" max="14599" width="11.85546875" style="234" bestFit="1" customWidth="1"/>
    <col min="14600" max="14848" width="9.140625" style="234"/>
    <col min="14849" max="14849" width="30.140625" style="234" customWidth="1"/>
    <col min="14850" max="14850" width="65" style="234" customWidth="1"/>
    <col min="14851" max="14852" width="18.28515625" style="234" customWidth="1"/>
    <col min="14853" max="14853" width="9" style="234" customWidth="1"/>
    <col min="14854" max="14854" width="9.140625" style="234"/>
    <col min="14855" max="14855" width="11.85546875" style="234" bestFit="1" customWidth="1"/>
    <col min="14856" max="15104" width="9.140625" style="234"/>
    <col min="15105" max="15105" width="30.140625" style="234" customWidth="1"/>
    <col min="15106" max="15106" width="65" style="234" customWidth="1"/>
    <col min="15107" max="15108" width="18.28515625" style="234" customWidth="1"/>
    <col min="15109" max="15109" width="9" style="234" customWidth="1"/>
    <col min="15110" max="15110" width="9.140625" style="234"/>
    <col min="15111" max="15111" width="11.85546875" style="234" bestFit="1" customWidth="1"/>
    <col min="15112" max="15360" width="9.140625" style="234"/>
    <col min="15361" max="15361" width="30.140625" style="234" customWidth="1"/>
    <col min="15362" max="15362" width="65" style="234" customWidth="1"/>
    <col min="15363" max="15364" width="18.28515625" style="234" customWidth="1"/>
    <col min="15365" max="15365" width="9" style="234" customWidth="1"/>
    <col min="15366" max="15366" width="9.140625" style="234"/>
    <col min="15367" max="15367" width="11.85546875" style="234" bestFit="1" customWidth="1"/>
    <col min="15368" max="15616" width="9.140625" style="234"/>
    <col min="15617" max="15617" width="30.140625" style="234" customWidth="1"/>
    <col min="15618" max="15618" width="65" style="234" customWidth="1"/>
    <col min="15619" max="15620" width="18.28515625" style="234" customWidth="1"/>
    <col min="15621" max="15621" width="9" style="234" customWidth="1"/>
    <col min="15622" max="15622" width="9.140625" style="234"/>
    <col min="15623" max="15623" width="11.85546875" style="234" bestFit="1" customWidth="1"/>
    <col min="15624" max="15872" width="9.140625" style="234"/>
    <col min="15873" max="15873" width="30.140625" style="234" customWidth="1"/>
    <col min="15874" max="15874" width="65" style="234" customWidth="1"/>
    <col min="15875" max="15876" width="18.28515625" style="234" customWidth="1"/>
    <col min="15877" max="15877" width="9" style="234" customWidth="1"/>
    <col min="15878" max="15878" width="9.140625" style="234"/>
    <col min="15879" max="15879" width="11.85546875" style="234" bestFit="1" customWidth="1"/>
    <col min="15880" max="16128" width="9.140625" style="234"/>
    <col min="16129" max="16129" width="30.140625" style="234" customWidth="1"/>
    <col min="16130" max="16130" width="65" style="234" customWidth="1"/>
    <col min="16131" max="16132" width="18.28515625" style="234" customWidth="1"/>
    <col min="16133" max="16133" width="9" style="234" customWidth="1"/>
    <col min="16134" max="16134" width="9.140625" style="234"/>
    <col min="16135" max="16135" width="11.85546875" style="234" bestFit="1" customWidth="1"/>
    <col min="16136" max="16384" width="9.140625" style="234"/>
  </cols>
  <sheetData>
    <row r="1" spans="1:6" x14ac:dyDescent="0.2">
      <c r="A1" s="279" t="s">
        <v>1294</v>
      </c>
      <c r="B1" s="280"/>
      <c r="C1" s="280"/>
      <c r="D1" s="280"/>
      <c r="E1" s="280"/>
      <c r="F1" s="262"/>
    </row>
    <row r="2" spans="1:6" x14ac:dyDescent="0.2">
      <c r="A2" s="280"/>
      <c r="B2" s="280"/>
      <c r="C2" s="280"/>
      <c r="D2" s="280"/>
      <c r="E2" s="280"/>
      <c r="F2" s="270"/>
    </row>
    <row r="3" spans="1:6" ht="30" customHeight="1" x14ac:dyDescent="0.2">
      <c r="A3" s="280"/>
      <c r="B3" s="280"/>
      <c r="C3" s="280"/>
      <c r="D3" s="280"/>
      <c r="E3" s="280"/>
    </row>
    <row r="4" spans="1:6" x14ac:dyDescent="0.2">
      <c r="A4" s="271"/>
      <c r="B4" s="271" t="s">
        <v>1295</v>
      </c>
      <c r="C4" s="532">
        <v>45428</v>
      </c>
      <c r="D4" s="533" t="s">
        <v>1296</v>
      </c>
      <c r="E4" s="271"/>
    </row>
    <row r="5" spans="1:6" x14ac:dyDescent="0.2">
      <c r="A5" s="271"/>
      <c r="B5" s="271"/>
      <c r="C5" s="271"/>
      <c r="D5" s="271"/>
      <c r="E5" s="271"/>
    </row>
    <row r="6" spans="1:6" x14ac:dyDescent="0.2">
      <c r="D6" s="236"/>
      <c r="E6" s="238"/>
    </row>
    <row r="7" spans="1:6" ht="38.25" customHeight="1" x14ac:dyDescent="0.2">
      <c r="A7" s="283" t="s">
        <v>1022</v>
      </c>
      <c r="B7" s="283"/>
      <c r="C7" s="283"/>
      <c r="D7" s="283"/>
      <c r="E7" s="283"/>
    </row>
    <row r="8" spans="1:6" x14ac:dyDescent="0.2">
      <c r="A8" s="239"/>
      <c r="B8" s="239"/>
      <c r="C8" s="240"/>
      <c r="D8" s="284" t="s">
        <v>1293</v>
      </c>
      <c r="E8" s="284"/>
    </row>
    <row r="9" spans="1:6" ht="34.5" customHeight="1" x14ac:dyDescent="0.2">
      <c r="A9" s="241" t="s">
        <v>1023</v>
      </c>
      <c r="B9" s="241" t="s">
        <v>1024</v>
      </c>
      <c r="C9" s="242" t="s">
        <v>1025</v>
      </c>
      <c r="D9" s="243" t="s">
        <v>1026</v>
      </c>
      <c r="E9" s="244" t="s">
        <v>63</v>
      </c>
    </row>
    <row r="10" spans="1:6" ht="27" customHeight="1" x14ac:dyDescent="0.2">
      <c r="A10" s="245" t="s">
        <v>1027</v>
      </c>
      <c r="B10" s="245" t="s">
        <v>1028</v>
      </c>
      <c r="C10" s="246">
        <f>SUM(C11,C13,C15,C21,C26,C29,C30,C45,C47,C53,C61,C97,C106)</f>
        <v>9693492.9000000004</v>
      </c>
      <c r="D10" s="246">
        <f>SUM(D11,D13,D15,D21,D26,D29,D30,D45,D47,D53,D61,D97,D106)</f>
        <v>9669315.7999999989</v>
      </c>
      <c r="E10" s="246">
        <f>D10/C10*100</f>
        <v>99.750584229550512</v>
      </c>
    </row>
    <row r="11" spans="1:6" s="250" customFormat="1" ht="23.25" customHeight="1" x14ac:dyDescent="0.25">
      <c r="A11" s="263" t="s">
        <v>1029</v>
      </c>
      <c r="B11" s="247" t="s">
        <v>1030</v>
      </c>
      <c r="C11" s="248">
        <f>SUM(C12:C12)</f>
        <v>2518324.9</v>
      </c>
      <c r="D11" s="248">
        <f>SUM(D12:D12)</f>
        <v>2578258.2000000002</v>
      </c>
      <c r="E11" s="249">
        <f t="shared" ref="E11:E142" si="0">D11/C11*100</f>
        <v>102.37988751967629</v>
      </c>
    </row>
    <row r="12" spans="1:6" ht="36" customHeight="1" x14ac:dyDescent="0.2">
      <c r="A12" s="241" t="s">
        <v>1031</v>
      </c>
      <c r="B12" s="251" t="s">
        <v>1032</v>
      </c>
      <c r="C12" s="252">
        <v>2518324.9</v>
      </c>
      <c r="D12" s="252">
        <v>2578258.2000000002</v>
      </c>
      <c r="E12" s="244">
        <f t="shared" si="0"/>
        <v>102.37988751967629</v>
      </c>
    </row>
    <row r="13" spans="1:6" ht="44.25" customHeight="1" x14ac:dyDescent="0.2">
      <c r="A13" s="263" t="s">
        <v>1033</v>
      </c>
      <c r="B13" s="247" t="s">
        <v>1034</v>
      </c>
      <c r="C13" s="248">
        <f>SUM(C14)</f>
        <v>55309.7</v>
      </c>
      <c r="D13" s="248">
        <f>SUM(D14)</f>
        <v>56723.3</v>
      </c>
      <c r="E13" s="249">
        <f>D13/C13*100</f>
        <v>102.55579039481322</v>
      </c>
    </row>
    <row r="14" spans="1:6" ht="35.450000000000003" customHeight="1" x14ac:dyDescent="0.2">
      <c r="A14" s="241" t="s">
        <v>1035</v>
      </c>
      <c r="B14" s="251" t="s">
        <v>1036</v>
      </c>
      <c r="C14" s="252">
        <v>55309.7</v>
      </c>
      <c r="D14" s="252">
        <v>56723.3</v>
      </c>
      <c r="E14" s="244">
        <f>D14/C14*100</f>
        <v>102.55579039481322</v>
      </c>
    </row>
    <row r="15" spans="1:6" s="250" customFormat="1" ht="30.6" customHeight="1" x14ac:dyDescent="0.25">
      <c r="A15" s="263" t="s">
        <v>1037</v>
      </c>
      <c r="B15" s="247" t="s">
        <v>1038</v>
      </c>
      <c r="C15" s="248">
        <f>SUM(C16:C20)</f>
        <v>2306420</v>
      </c>
      <c r="D15" s="248">
        <f>SUM(D16:D20)</f>
        <v>2318046.1</v>
      </c>
      <c r="E15" s="248">
        <f>D15/C15*100</f>
        <v>100.50407558033663</v>
      </c>
    </row>
    <row r="16" spans="1:6" s="250" customFormat="1" ht="36" customHeight="1" x14ac:dyDescent="0.25">
      <c r="A16" s="241" t="s">
        <v>1039</v>
      </c>
      <c r="B16" s="251" t="s">
        <v>1040</v>
      </c>
      <c r="C16" s="252">
        <v>2225648</v>
      </c>
      <c r="D16" s="252">
        <v>2245711.7000000002</v>
      </c>
      <c r="E16" s="244">
        <f t="shared" si="0"/>
        <v>100.90147678339075</v>
      </c>
    </row>
    <row r="17" spans="1:5" s="250" customFormat="1" ht="37.5" customHeight="1" x14ac:dyDescent="0.25">
      <c r="A17" s="241" t="s">
        <v>1041</v>
      </c>
      <c r="B17" s="251" t="s">
        <v>1042</v>
      </c>
      <c r="C17" s="244" t="s">
        <v>1043</v>
      </c>
      <c r="D17" s="252">
        <v>-3550.1</v>
      </c>
      <c r="E17" s="244" t="s">
        <v>1043</v>
      </c>
    </row>
    <row r="18" spans="1:5" ht="25.15" customHeight="1" x14ac:dyDescent="0.2">
      <c r="A18" s="241" t="s">
        <v>1044</v>
      </c>
      <c r="B18" s="251" t="s">
        <v>1045</v>
      </c>
      <c r="C18" s="252">
        <v>28</v>
      </c>
      <c r="D18" s="252">
        <v>28</v>
      </c>
      <c r="E18" s="244">
        <f t="shared" si="0"/>
        <v>100</v>
      </c>
    </row>
    <row r="19" spans="1:5" ht="34.5" customHeight="1" x14ac:dyDescent="0.2">
      <c r="A19" s="241" t="s">
        <v>1046</v>
      </c>
      <c r="B19" s="251" t="s">
        <v>1047</v>
      </c>
      <c r="C19" s="252">
        <v>77124</v>
      </c>
      <c r="D19" s="252">
        <v>72169.100000000006</v>
      </c>
      <c r="E19" s="244">
        <f t="shared" si="0"/>
        <v>93.575411026399053</v>
      </c>
    </row>
    <row r="20" spans="1:5" ht="50.25" customHeight="1" x14ac:dyDescent="0.2">
      <c r="A20" s="241" t="s">
        <v>1048</v>
      </c>
      <c r="B20" s="251" t="s">
        <v>1049</v>
      </c>
      <c r="C20" s="252">
        <v>3620</v>
      </c>
      <c r="D20" s="252">
        <v>3687.4</v>
      </c>
      <c r="E20" s="244">
        <f>D20/C20*100</f>
        <v>101.86187845303867</v>
      </c>
    </row>
    <row r="21" spans="1:5" s="250" customFormat="1" ht="29.25" customHeight="1" x14ac:dyDescent="0.25">
      <c r="A21" s="263" t="s">
        <v>1050</v>
      </c>
      <c r="B21" s="247" t="s">
        <v>1051</v>
      </c>
      <c r="C21" s="248">
        <f>SUM(C22:C23)</f>
        <v>2641079.7999999998</v>
      </c>
      <c r="D21" s="248">
        <f>SUM(D22:D23)</f>
        <v>2458613.5999999996</v>
      </c>
      <c r="E21" s="249">
        <f t="shared" si="0"/>
        <v>93.091227307860976</v>
      </c>
    </row>
    <row r="22" spans="1:5" s="250" customFormat="1" ht="29.25" customHeight="1" x14ac:dyDescent="0.25">
      <c r="A22" s="241" t="s">
        <v>1052</v>
      </c>
      <c r="B22" s="251" t="s">
        <v>1053</v>
      </c>
      <c r="C22" s="252">
        <v>523662</v>
      </c>
      <c r="D22" s="252">
        <v>557761.69999999995</v>
      </c>
      <c r="E22" s="244">
        <f>D22/C22*100</f>
        <v>106.51177668037779</v>
      </c>
    </row>
    <row r="23" spans="1:5" s="250" customFormat="1" ht="27.6" customHeight="1" x14ac:dyDescent="0.25">
      <c r="A23" s="241" t="s">
        <v>1054</v>
      </c>
      <c r="B23" s="251" t="s">
        <v>1055</v>
      </c>
      <c r="C23" s="252">
        <f>SUM(C24:C25)</f>
        <v>2117417.7999999998</v>
      </c>
      <c r="D23" s="252">
        <f>SUM(D24:D25)</f>
        <v>1900851.9</v>
      </c>
      <c r="E23" s="244">
        <f t="shared" si="0"/>
        <v>89.772169668168473</v>
      </c>
    </row>
    <row r="24" spans="1:5" s="250" customFormat="1" ht="27.6" customHeight="1" x14ac:dyDescent="0.25">
      <c r="A24" s="264" t="s">
        <v>1056</v>
      </c>
      <c r="B24" s="265" t="s">
        <v>1057</v>
      </c>
      <c r="C24" s="266">
        <v>1572617.8</v>
      </c>
      <c r="D24" s="267">
        <v>1348413.9</v>
      </c>
      <c r="E24" s="266">
        <f t="shared" si="0"/>
        <v>85.743268326226499</v>
      </c>
    </row>
    <row r="25" spans="1:5" s="250" customFormat="1" ht="27.6" customHeight="1" x14ac:dyDescent="0.25">
      <c r="A25" s="264" t="s">
        <v>1058</v>
      </c>
      <c r="B25" s="265" t="s">
        <v>1059</v>
      </c>
      <c r="C25" s="266">
        <v>544800</v>
      </c>
      <c r="D25" s="267">
        <v>552438</v>
      </c>
      <c r="E25" s="266">
        <f t="shared" si="0"/>
        <v>101.40198237885463</v>
      </c>
    </row>
    <row r="26" spans="1:5" s="250" customFormat="1" ht="27" customHeight="1" x14ac:dyDescent="0.25">
      <c r="A26" s="263" t="s">
        <v>1060</v>
      </c>
      <c r="B26" s="247" t="s">
        <v>1061</v>
      </c>
      <c r="C26" s="248">
        <f>SUM(C27:C28)</f>
        <v>47044</v>
      </c>
      <c r="D26" s="248">
        <f>SUM(D27:D28)</f>
        <v>49371.5</v>
      </c>
      <c r="E26" s="249">
        <f t="shared" si="0"/>
        <v>104.94749596122779</v>
      </c>
    </row>
    <row r="27" spans="1:5" ht="47.45" customHeight="1" x14ac:dyDescent="0.2">
      <c r="A27" s="241" t="s">
        <v>1062</v>
      </c>
      <c r="B27" s="251" t="s">
        <v>1063</v>
      </c>
      <c r="C27" s="252">
        <v>46364</v>
      </c>
      <c r="D27" s="252">
        <v>48681.5</v>
      </c>
      <c r="E27" s="244">
        <f t="shared" si="0"/>
        <v>104.99849020791994</v>
      </c>
    </row>
    <row r="28" spans="1:5" ht="34.5" customHeight="1" x14ac:dyDescent="0.2">
      <c r="A28" s="241" t="s">
        <v>1064</v>
      </c>
      <c r="B28" s="251" t="s">
        <v>1065</v>
      </c>
      <c r="C28" s="252">
        <v>680</v>
      </c>
      <c r="D28" s="252">
        <v>690</v>
      </c>
      <c r="E28" s="244">
        <f t="shared" si="0"/>
        <v>101.47058823529412</v>
      </c>
    </row>
    <row r="29" spans="1:5" s="250" customFormat="1" ht="36" customHeight="1" x14ac:dyDescent="0.25">
      <c r="A29" s="263" t="s">
        <v>1066</v>
      </c>
      <c r="B29" s="247" t="s">
        <v>1067</v>
      </c>
      <c r="C29" s="249" t="s">
        <v>1043</v>
      </c>
      <c r="D29" s="249">
        <v>0.2</v>
      </c>
      <c r="E29" s="249" t="s">
        <v>1043</v>
      </c>
    </row>
    <row r="30" spans="1:5" s="250" customFormat="1" ht="43.5" customHeight="1" x14ac:dyDescent="0.25">
      <c r="A30" s="263" t="s">
        <v>1068</v>
      </c>
      <c r="B30" s="247" t="s">
        <v>1069</v>
      </c>
      <c r="C30" s="248">
        <f>SUM(C32:C39,C42)</f>
        <v>943228.1</v>
      </c>
      <c r="D30" s="248">
        <f>SUM(D32:D39,D42)</f>
        <v>1004772.6</v>
      </c>
      <c r="E30" s="249">
        <f>D30/C30*100</f>
        <v>106.52487982493312</v>
      </c>
    </row>
    <row r="31" spans="1:5" s="250" customFormat="1" ht="45" hidden="1" outlineLevel="1" x14ac:dyDescent="0.25">
      <c r="A31" s="241" t="s">
        <v>1070</v>
      </c>
      <c r="B31" s="251" t="s">
        <v>1071</v>
      </c>
      <c r="C31" s="244" t="s">
        <v>1043</v>
      </c>
      <c r="D31" s="244" t="s">
        <v>1043</v>
      </c>
      <c r="E31" s="244" t="s">
        <v>1043</v>
      </c>
    </row>
    <row r="32" spans="1:5" ht="96.75" customHeight="1" collapsed="1" x14ac:dyDescent="0.2">
      <c r="A32" s="241" t="s">
        <v>1072</v>
      </c>
      <c r="B32" s="251" t="s">
        <v>1073</v>
      </c>
      <c r="C32" s="252">
        <v>780500</v>
      </c>
      <c r="D32" s="252">
        <v>843208.3</v>
      </c>
      <c r="E32" s="244">
        <f>D32/C32*100</f>
        <v>108.03437540038439</v>
      </c>
    </row>
    <row r="33" spans="1:5" ht="87" customHeight="1" x14ac:dyDescent="0.2">
      <c r="A33" s="241" t="s">
        <v>1074</v>
      </c>
      <c r="B33" s="251" t="s">
        <v>1075</v>
      </c>
      <c r="C33" s="252">
        <v>34000</v>
      </c>
      <c r="D33" s="252">
        <v>35383.599999999999</v>
      </c>
      <c r="E33" s="244">
        <f t="shared" si="0"/>
        <v>104.06941176470588</v>
      </c>
    </row>
    <row r="34" spans="1:5" ht="54" customHeight="1" x14ac:dyDescent="0.2">
      <c r="A34" s="241" t="s">
        <v>1076</v>
      </c>
      <c r="B34" s="251" t="s">
        <v>1077</v>
      </c>
      <c r="C34" s="252">
        <v>38900</v>
      </c>
      <c r="D34" s="252">
        <v>36485</v>
      </c>
      <c r="E34" s="244">
        <f t="shared" si="0"/>
        <v>93.791773778920302</v>
      </c>
    </row>
    <row r="35" spans="1:5" ht="131.25" customHeight="1" x14ac:dyDescent="0.2">
      <c r="A35" s="241" t="s">
        <v>1078</v>
      </c>
      <c r="B35" s="251" t="s">
        <v>1079</v>
      </c>
      <c r="C35" s="252">
        <v>2619.1999999999998</v>
      </c>
      <c r="D35" s="252">
        <v>2729.7</v>
      </c>
      <c r="E35" s="244">
        <f t="shared" si="0"/>
        <v>104.21884544899204</v>
      </c>
    </row>
    <row r="36" spans="1:5" ht="114.75" customHeight="1" x14ac:dyDescent="0.2">
      <c r="A36" s="241" t="s">
        <v>1080</v>
      </c>
      <c r="B36" s="251" t="s">
        <v>1081</v>
      </c>
      <c r="C36" s="252">
        <v>179.5</v>
      </c>
      <c r="D36" s="252">
        <v>180.3</v>
      </c>
      <c r="E36" s="244">
        <f t="shared" si="0"/>
        <v>100.44568245125349</v>
      </c>
    </row>
    <row r="37" spans="1:5" ht="179.25" customHeight="1" x14ac:dyDescent="0.2">
      <c r="A37" s="241" t="s">
        <v>1082</v>
      </c>
      <c r="B37" s="251" t="s">
        <v>1083</v>
      </c>
      <c r="C37" s="252">
        <v>7.8</v>
      </c>
      <c r="D37" s="252">
        <v>7.7</v>
      </c>
      <c r="E37" s="244">
        <f t="shared" si="0"/>
        <v>98.71794871794873</v>
      </c>
    </row>
    <row r="38" spans="1:5" ht="63" hidden="1" customHeight="1" x14ac:dyDescent="0.2">
      <c r="A38" s="241" t="s">
        <v>1084</v>
      </c>
      <c r="B38" s="251" t="s">
        <v>1085</v>
      </c>
      <c r="C38" s="252">
        <v>0</v>
      </c>
      <c r="D38" s="252">
        <v>0</v>
      </c>
      <c r="E38" s="244" t="s">
        <v>1043</v>
      </c>
    </row>
    <row r="39" spans="1:5" ht="99.75" customHeight="1" x14ac:dyDescent="0.2">
      <c r="A39" s="241" t="s">
        <v>1086</v>
      </c>
      <c r="B39" s="251" t="s">
        <v>1087</v>
      </c>
      <c r="C39" s="252">
        <f>SUM(C40:C41)</f>
        <v>44321.599999999999</v>
      </c>
      <c r="D39" s="252">
        <f>SUM(D40:D41)</f>
        <v>43677.799999999996</v>
      </c>
      <c r="E39" s="244">
        <f>D39/C39*100</f>
        <v>98.547435110645822</v>
      </c>
    </row>
    <row r="40" spans="1:5" ht="31.5" customHeight="1" x14ac:dyDescent="0.2">
      <c r="A40" s="264" t="s">
        <v>1088</v>
      </c>
      <c r="B40" s="265" t="s">
        <v>1089</v>
      </c>
      <c r="C40" s="267">
        <v>44300</v>
      </c>
      <c r="D40" s="267">
        <v>43656.2</v>
      </c>
      <c r="E40" s="266">
        <f>D40/C40*100</f>
        <v>98.546726862302478</v>
      </c>
    </row>
    <row r="41" spans="1:5" ht="31.5" customHeight="1" x14ac:dyDescent="0.2">
      <c r="A41" s="264" t="s">
        <v>1090</v>
      </c>
      <c r="B41" s="265" t="s">
        <v>1091</v>
      </c>
      <c r="C41" s="267">
        <v>21.6</v>
      </c>
      <c r="D41" s="267">
        <v>21.6</v>
      </c>
      <c r="E41" s="266">
        <f>D41/C41*100</f>
        <v>100</v>
      </c>
    </row>
    <row r="42" spans="1:5" ht="130.5" customHeight="1" x14ac:dyDescent="0.2">
      <c r="A42" s="241" t="s">
        <v>1092</v>
      </c>
      <c r="B42" s="251" t="s">
        <v>1093</v>
      </c>
      <c r="C42" s="252">
        <f>SUM(C43:C44)</f>
        <v>42700</v>
      </c>
      <c r="D42" s="252">
        <f>SUM(D43:D44)</f>
        <v>43100.2</v>
      </c>
      <c r="E42" s="244">
        <f t="shared" si="0"/>
        <v>100.93723653395783</v>
      </c>
    </row>
    <row r="43" spans="1:5" s="253" customFormat="1" ht="39.75" customHeight="1" x14ac:dyDescent="0.2">
      <c r="A43" s="264" t="s">
        <v>1094</v>
      </c>
      <c r="B43" s="265" t="s">
        <v>1095</v>
      </c>
      <c r="C43" s="267">
        <v>15700</v>
      </c>
      <c r="D43" s="267">
        <v>15958.3</v>
      </c>
      <c r="E43" s="266">
        <f>D43/C43*100</f>
        <v>101.6452229299363</v>
      </c>
    </row>
    <row r="44" spans="1:5" s="253" customFormat="1" ht="39.75" customHeight="1" x14ac:dyDescent="0.2">
      <c r="A44" s="264" t="s">
        <v>1096</v>
      </c>
      <c r="B44" s="265" t="s">
        <v>1097</v>
      </c>
      <c r="C44" s="267">
        <v>27000</v>
      </c>
      <c r="D44" s="267">
        <v>27141.9</v>
      </c>
      <c r="E44" s="266">
        <f>D44/C44*100</f>
        <v>100.52555555555556</v>
      </c>
    </row>
    <row r="45" spans="1:5" s="250" customFormat="1" ht="36.75" customHeight="1" x14ac:dyDescent="0.25">
      <c r="A45" s="263" t="s">
        <v>1098</v>
      </c>
      <c r="B45" s="247" t="s">
        <v>1099</v>
      </c>
      <c r="C45" s="248">
        <f>SUM(C46)</f>
        <v>1900</v>
      </c>
      <c r="D45" s="248">
        <f>SUM(D46)</f>
        <v>3281.1</v>
      </c>
      <c r="E45" s="249">
        <f t="shared" si="0"/>
        <v>172.68947368421053</v>
      </c>
    </row>
    <row r="46" spans="1:5" ht="38.25" customHeight="1" x14ac:dyDescent="0.2">
      <c r="A46" s="241" t="s">
        <v>1100</v>
      </c>
      <c r="B46" s="251" t="s">
        <v>1101</v>
      </c>
      <c r="C46" s="252">
        <v>1900</v>
      </c>
      <c r="D46" s="252">
        <v>3281.1</v>
      </c>
      <c r="E46" s="244">
        <f t="shared" si="0"/>
        <v>172.68947368421053</v>
      </c>
    </row>
    <row r="47" spans="1:5" ht="45" customHeight="1" x14ac:dyDescent="0.2">
      <c r="A47" s="263" t="s">
        <v>1102</v>
      </c>
      <c r="B47" s="247" t="s">
        <v>1103</v>
      </c>
      <c r="C47" s="248">
        <f>SUM(C48,C49,C52)</f>
        <v>32910.1</v>
      </c>
      <c r="D47" s="248">
        <f>SUM(D48,D49,D52)</f>
        <v>33813.1</v>
      </c>
      <c r="E47" s="249">
        <f t="shared" si="0"/>
        <v>102.74383851765872</v>
      </c>
    </row>
    <row r="48" spans="1:5" ht="63.75" customHeight="1" x14ac:dyDescent="0.2">
      <c r="A48" s="241" t="s">
        <v>1104</v>
      </c>
      <c r="B48" s="251" t="s">
        <v>1105</v>
      </c>
      <c r="C48" s="252">
        <v>230.1</v>
      </c>
      <c r="D48" s="252">
        <v>230.1</v>
      </c>
      <c r="E48" s="244">
        <f t="shared" si="0"/>
        <v>100</v>
      </c>
    </row>
    <row r="49" spans="1:5" ht="38.25" customHeight="1" x14ac:dyDescent="0.2">
      <c r="A49" s="241" t="s">
        <v>1106</v>
      </c>
      <c r="B49" s="251" t="s">
        <v>1107</v>
      </c>
      <c r="C49" s="252">
        <f>SUM(C50:C51)</f>
        <v>28580</v>
      </c>
      <c r="D49" s="252">
        <f>SUM(D50:D51)</f>
        <v>30124.7</v>
      </c>
      <c r="E49" s="244">
        <f t="shared" si="0"/>
        <v>105.40482855143458</v>
      </c>
    </row>
    <row r="50" spans="1:5" ht="29.25" hidden="1" customHeight="1" x14ac:dyDescent="0.2">
      <c r="A50" s="264" t="s">
        <v>1108</v>
      </c>
      <c r="B50" s="265" t="s">
        <v>1109</v>
      </c>
      <c r="C50" s="266">
        <v>0</v>
      </c>
      <c r="D50" s="267">
        <v>0</v>
      </c>
      <c r="E50" s="266" t="s">
        <v>1043</v>
      </c>
    </row>
    <row r="51" spans="1:5" ht="29.25" customHeight="1" x14ac:dyDescent="0.2">
      <c r="A51" s="264" t="s">
        <v>1110</v>
      </c>
      <c r="B51" s="265" t="s">
        <v>1111</v>
      </c>
      <c r="C51" s="266">
        <v>28580</v>
      </c>
      <c r="D51" s="267">
        <v>30124.7</v>
      </c>
      <c r="E51" s="266">
        <f>D51/C51*100</f>
        <v>105.40482855143458</v>
      </c>
    </row>
    <row r="52" spans="1:5" ht="37.5" customHeight="1" x14ac:dyDescent="0.2">
      <c r="A52" s="241" t="s">
        <v>1112</v>
      </c>
      <c r="B52" s="251" t="s">
        <v>1113</v>
      </c>
      <c r="C52" s="252">
        <v>4100</v>
      </c>
      <c r="D52" s="252">
        <v>3458.3</v>
      </c>
      <c r="E52" s="244">
        <f t="shared" si="0"/>
        <v>84.348780487804888</v>
      </c>
    </row>
    <row r="53" spans="1:5" s="250" customFormat="1" ht="36" customHeight="1" x14ac:dyDescent="0.25">
      <c r="A53" s="263" t="s">
        <v>1114</v>
      </c>
      <c r="B53" s="247" t="s">
        <v>1115</v>
      </c>
      <c r="C53" s="248">
        <f>SUM(C54:C60)</f>
        <v>637691.80000000005</v>
      </c>
      <c r="D53" s="248">
        <f>SUM(D54:D60)</f>
        <v>650589.6</v>
      </c>
      <c r="E53" s="249">
        <f>D53/C53*100</f>
        <v>102.02257579601932</v>
      </c>
    </row>
    <row r="54" spans="1:5" s="250" customFormat="1" ht="40.5" customHeight="1" x14ac:dyDescent="0.25">
      <c r="A54" s="241" t="s">
        <v>1116</v>
      </c>
      <c r="B54" s="251" t="s">
        <v>1117</v>
      </c>
      <c r="C54" s="252">
        <v>5944.1</v>
      </c>
      <c r="D54" s="252">
        <v>7377.7</v>
      </c>
      <c r="E54" s="244">
        <f t="shared" si="0"/>
        <v>124.11803300752004</v>
      </c>
    </row>
    <row r="55" spans="1:5" ht="102" hidden="1" customHeight="1" outlineLevel="1" x14ac:dyDescent="0.2">
      <c r="A55" s="241" t="s">
        <v>1118</v>
      </c>
      <c r="B55" s="251" t="s">
        <v>1119</v>
      </c>
      <c r="C55" s="244" t="s">
        <v>1043</v>
      </c>
      <c r="D55" s="244" t="s">
        <v>1043</v>
      </c>
      <c r="E55" s="244" t="e">
        <f t="shared" si="0"/>
        <v>#VALUE!</v>
      </c>
    </row>
    <row r="56" spans="1:5" ht="63" customHeight="1" collapsed="1" x14ac:dyDescent="0.2">
      <c r="A56" s="241" t="s">
        <v>1120</v>
      </c>
      <c r="B56" s="251" t="s">
        <v>1121</v>
      </c>
      <c r="C56" s="252">
        <v>170000</v>
      </c>
      <c r="D56" s="252">
        <v>168470.9</v>
      </c>
      <c r="E56" s="244">
        <f t="shared" si="0"/>
        <v>99.100529411764711</v>
      </c>
    </row>
    <row r="57" spans="1:5" ht="68.25" customHeight="1" x14ac:dyDescent="0.2">
      <c r="A57" s="241" t="s">
        <v>1122</v>
      </c>
      <c r="B57" s="251" t="s">
        <v>1123</v>
      </c>
      <c r="C57" s="252">
        <v>1747.7</v>
      </c>
      <c r="D57" s="252">
        <v>1747.7</v>
      </c>
      <c r="E57" s="244">
        <f t="shared" si="0"/>
        <v>100</v>
      </c>
    </row>
    <row r="58" spans="1:5" ht="100.5" customHeight="1" x14ac:dyDescent="0.2">
      <c r="A58" s="241" t="s">
        <v>1124</v>
      </c>
      <c r="B58" s="251" t="s">
        <v>1125</v>
      </c>
      <c r="C58" s="252">
        <v>360000</v>
      </c>
      <c r="D58" s="252">
        <v>375897.1</v>
      </c>
      <c r="E58" s="244">
        <f t="shared" si="0"/>
        <v>104.4158611111111</v>
      </c>
    </row>
    <row r="59" spans="1:5" ht="100.5" hidden="1" customHeight="1" outlineLevel="1" x14ac:dyDescent="0.2">
      <c r="A59" s="241" t="s">
        <v>1126</v>
      </c>
      <c r="B59" s="251" t="s">
        <v>1127</v>
      </c>
      <c r="C59" s="244" t="s">
        <v>1043</v>
      </c>
      <c r="D59" s="244" t="s">
        <v>1043</v>
      </c>
      <c r="E59" s="244" t="e">
        <f t="shared" si="0"/>
        <v>#VALUE!</v>
      </c>
    </row>
    <row r="60" spans="1:5" ht="66.75" customHeight="1" collapsed="1" x14ac:dyDescent="0.2">
      <c r="A60" s="241" t="s">
        <v>1128</v>
      </c>
      <c r="B60" s="251" t="s">
        <v>1129</v>
      </c>
      <c r="C60" s="252">
        <v>100000</v>
      </c>
      <c r="D60" s="252">
        <v>97096.2</v>
      </c>
      <c r="E60" s="244">
        <f t="shared" si="0"/>
        <v>97.096199999999996</v>
      </c>
    </row>
    <row r="61" spans="1:5" s="250" customFormat="1" ht="39.75" customHeight="1" x14ac:dyDescent="0.25">
      <c r="A61" s="263" t="s">
        <v>1130</v>
      </c>
      <c r="B61" s="247" t="s">
        <v>1131</v>
      </c>
      <c r="C61" s="248">
        <f>SUM(C62:C82,C88:C96)</f>
        <v>111938.1</v>
      </c>
      <c r="D61" s="248">
        <f>SUM(D62:D82,D88:D96)</f>
        <v>118102.70000000001</v>
      </c>
      <c r="E61" s="249">
        <f t="shared" si="0"/>
        <v>105.50715082710892</v>
      </c>
    </row>
    <row r="62" spans="1:5" ht="105" customHeight="1" x14ac:dyDescent="0.2">
      <c r="A62" s="241" t="s">
        <v>1132</v>
      </c>
      <c r="B62" s="251" t="s">
        <v>1133</v>
      </c>
      <c r="C62" s="252">
        <v>10</v>
      </c>
      <c r="D62" s="252">
        <v>15.7</v>
      </c>
      <c r="E62" s="244">
        <f t="shared" si="0"/>
        <v>156.99999999999997</v>
      </c>
    </row>
    <row r="63" spans="1:5" ht="129.75" customHeight="1" x14ac:dyDescent="0.2">
      <c r="A63" s="241" t="s">
        <v>1134</v>
      </c>
      <c r="B63" s="251" t="s">
        <v>1135</v>
      </c>
      <c r="C63" s="252">
        <v>88</v>
      </c>
      <c r="D63" s="252">
        <v>88.9</v>
      </c>
      <c r="E63" s="244">
        <f t="shared" si="0"/>
        <v>101.02272727272728</v>
      </c>
    </row>
    <row r="64" spans="1:5" ht="111" customHeight="1" x14ac:dyDescent="0.2">
      <c r="A64" s="241" t="s">
        <v>1136</v>
      </c>
      <c r="B64" s="251" t="s">
        <v>1137</v>
      </c>
      <c r="C64" s="252">
        <v>22</v>
      </c>
      <c r="D64" s="252">
        <v>23.2</v>
      </c>
      <c r="E64" s="244">
        <f t="shared" si="0"/>
        <v>105.45454545454544</v>
      </c>
    </row>
    <row r="65" spans="1:5" ht="99" customHeight="1" x14ac:dyDescent="0.2">
      <c r="A65" s="241" t="s">
        <v>1138</v>
      </c>
      <c r="B65" s="251" t="s">
        <v>1139</v>
      </c>
      <c r="C65" s="252">
        <v>20</v>
      </c>
      <c r="D65" s="252">
        <v>20</v>
      </c>
      <c r="E65" s="244">
        <f t="shared" si="0"/>
        <v>100</v>
      </c>
    </row>
    <row r="66" spans="1:5" ht="113.25" customHeight="1" x14ac:dyDescent="0.2">
      <c r="A66" s="241" t="s">
        <v>1140</v>
      </c>
      <c r="B66" s="251" t="s">
        <v>1141</v>
      </c>
      <c r="C66" s="252">
        <v>13.5</v>
      </c>
      <c r="D66" s="252">
        <v>14</v>
      </c>
      <c r="E66" s="244">
        <f t="shared" si="0"/>
        <v>103.7037037037037</v>
      </c>
    </row>
    <row r="67" spans="1:5" ht="114.75" hidden="1" customHeight="1" x14ac:dyDescent="0.2">
      <c r="A67" s="241" t="s">
        <v>1142</v>
      </c>
      <c r="B67" s="251" t="s">
        <v>1143</v>
      </c>
      <c r="C67" s="252">
        <v>0</v>
      </c>
      <c r="D67" s="252">
        <v>0</v>
      </c>
      <c r="E67" s="244" t="s">
        <v>1043</v>
      </c>
    </row>
    <row r="68" spans="1:5" ht="105" customHeight="1" x14ac:dyDescent="0.2">
      <c r="A68" s="241" t="s">
        <v>1144</v>
      </c>
      <c r="B68" s="251" t="s">
        <v>1145</v>
      </c>
      <c r="C68" s="252">
        <v>10</v>
      </c>
      <c r="D68" s="252">
        <v>10</v>
      </c>
      <c r="E68" s="244">
        <f t="shared" si="0"/>
        <v>100</v>
      </c>
    </row>
    <row r="69" spans="1:5" ht="105" customHeight="1" x14ac:dyDescent="0.2">
      <c r="A69" s="241" t="s">
        <v>1146</v>
      </c>
      <c r="B69" s="251" t="s">
        <v>1147</v>
      </c>
      <c r="C69" s="252">
        <v>1.5</v>
      </c>
      <c r="D69" s="252">
        <v>11.5</v>
      </c>
      <c r="E69" s="244">
        <f t="shared" si="0"/>
        <v>766.66666666666674</v>
      </c>
    </row>
    <row r="70" spans="1:5" ht="105" customHeight="1" x14ac:dyDescent="0.2">
      <c r="A70" s="241" t="s">
        <v>1148</v>
      </c>
      <c r="B70" s="251" t="s">
        <v>1149</v>
      </c>
      <c r="C70" s="252">
        <v>80</v>
      </c>
      <c r="D70" s="252">
        <v>80</v>
      </c>
      <c r="E70" s="244">
        <f t="shared" si="0"/>
        <v>100</v>
      </c>
    </row>
    <row r="71" spans="1:5" ht="127.5" customHeight="1" x14ac:dyDescent="0.2">
      <c r="A71" s="241" t="s">
        <v>1150</v>
      </c>
      <c r="B71" s="251" t="s">
        <v>1151</v>
      </c>
      <c r="C71" s="252">
        <v>95</v>
      </c>
      <c r="D71" s="252">
        <v>102.1</v>
      </c>
      <c r="E71" s="244">
        <f t="shared" si="0"/>
        <v>107.4736842105263</v>
      </c>
    </row>
    <row r="72" spans="1:5" ht="141.75" customHeight="1" x14ac:dyDescent="0.2">
      <c r="A72" s="241" t="s">
        <v>1152</v>
      </c>
      <c r="B72" s="251" t="s">
        <v>1153</v>
      </c>
      <c r="C72" s="252">
        <v>36</v>
      </c>
      <c r="D72" s="252">
        <v>36</v>
      </c>
      <c r="E72" s="244">
        <f t="shared" si="0"/>
        <v>100</v>
      </c>
    </row>
    <row r="73" spans="1:5" ht="141.75" customHeight="1" x14ac:dyDescent="0.2">
      <c r="A73" s="241" t="s">
        <v>1154</v>
      </c>
      <c r="B73" s="251" t="s">
        <v>1155</v>
      </c>
      <c r="C73" s="252">
        <v>30</v>
      </c>
      <c r="D73" s="252">
        <v>30</v>
      </c>
      <c r="E73" s="244">
        <f t="shared" si="0"/>
        <v>100</v>
      </c>
    </row>
    <row r="74" spans="1:5" ht="109.5" hidden="1" customHeight="1" x14ac:dyDescent="0.2">
      <c r="A74" s="241" t="s">
        <v>1156</v>
      </c>
      <c r="B74" s="251" t="s">
        <v>1157</v>
      </c>
      <c r="C74" s="252"/>
      <c r="D74" s="252"/>
      <c r="E74" s="244" t="s">
        <v>1043</v>
      </c>
    </row>
    <row r="75" spans="1:5" ht="109.5" customHeight="1" x14ac:dyDescent="0.2">
      <c r="A75" s="241" t="s">
        <v>1158</v>
      </c>
      <c r="B75" s="251" t="s">
        <v>1159</v>
      </c>
      <c r="C75" s="252">
        <v>9</v>
      </c>
      <c r="D75" s="252">
        <v>9</v>
      </c>
      <c r="E75" s="244">
        <f t="shared" si="0"/>
        <v>100</v>
      </c>
    </row>
    <row r="76" spans="1:5" ht="153.75" customHeight="1" x14ac:dyDescent="0.2">
      <c r="A76" s="241" t="s">
        <v>1160</v>
      </c>
      <c r="B76" s="251" t="s">
        <v>1161</v>
      </c>
      <c r="C76" s="252">
        <v>9.5</v>
      </c>
      <c r="D76" s="252">
        <v>10.5</v>
      </c>
      <c r="E76" s="244">
        <f t="shared" si="0"/>
        <v>110.5263157894737</v>
      </c>
    </row>
    <row r="77" spans="1:5" ht="108.75" customHeight="1" x14ac:dyDescent="0.2">
      <c r="A77" s="241" t="s">
        <v>1162</v>
      </c>
      <c r="B77" s="251" t="s">
        <v>1163</v>
      </c>
      <c r="C77" s="252">
        <v>1400</v>
      </c>
      <c r="D77" s="252">
        <v>1459.4</v>
      </c>
      <c r="E77" s="244">
        <f t="shared" si="0"/>
        <v>104.24285714285715</v>
      </c>
    </row>
    <row r="78" spans="1:5" ht="93.75" customHeight="1" x14ac:dyDescent="0.2">
      <c r="A78" s="241" t="s">
        <v>1164</v>
      </c>
      <c r="B78" s="251" t="s">
        <v>1165</v>
      </c>
      <c r="C78" s="252">
        <v>5.5</v>
      </c>
      <c r="D78" s="252">
        <v>5.5</v>
      </c>
      <c r="E78" s="244">
        <f t="shared" si="0"/>
        <v>100</v>
      </c>
    </row>
    <row r="79" spans="1:5" ht="113.25" customHeight="1" x14ac:dyDescent="0.2">
      <c r="A79" s="241" t="s">
        <v>1166</v>
      </c>
      <c r="B79" s="251" t="s">
        <v>1167</v>
      </c>
      <c r="C79" s="252">
        <v>9600</v>
      </c>
      <c r="D79" s="252">
        <v>10090.5</v>
      </c>
      <c r="E79" s="244">
        <f t="shared" si="0"/>
        <v>105.109375</v>
      </c>
    </row>
    <row r="80" spans="1:5" ht="70.5" customHeight="1" x14ac:dyDescent="0.2">
      <c r="A80" s="241" t="s">
        <v>1168</v>
      </c>
      <c r="B80" s="251" t="s">
        <v>1169</v>
      </c>
      <c r="C80" s="252">
        <v>4000</v>
      </c>
      <c r="D80" s="252">
        <v>4350.5</v>
      </c>
      <c r="E80" s="244">
        <f t="shared" si="0"/>
        <v>108.7625</v>
      </c>
    </row>
    <row r="81" spans="1:5" ht="98.25" customHeight="1" x14ac:dyDescent="0.2">
      <c r="A81" s="241" t="s">
        <v>1170</v>
      </c>
      <c r="B81" s="251" t="s">
        <v>1171</v>
      </c>
      <c r="C81" s="252">
        <v>3500</v>
      </c>
      <c r="D81" s="252">
        <v>3575.1</v>
      </c>
      <c r="E81" s="244">
        <f t="shared" si="0"/>
        <v>102.14571428571429</v>
      </c>
    </row>
    <row r="82" spans="1:5" s="250" customFormat="1" ht="103.5" customHeight="1" x14ac:dyDescent="0.25">
      <c r="A82" s="268" t="s">
        <v>1172</v>
      </c>
      <c r="B82" s="254" t="s">
        <v>1173</v>
      </c>
      <c r="C82" s="255">
        <f>SUM(C83:C87)</f>
        <v>18840.5</v>
      </c>
      <c r="D82" s="255">
        <f>SUM(D83:D87)</f>
        <v>21060.400000000001</v>
      </c>
      <c r="E82" s="256">
        <f t="shared" si="0"/>
        <v>111.78259600329079</v>
      </c>
    </row>
    <row r="83" spans="1:5" ht="108" customHeight="1" x14ac:dyDescent="0.2">
      <c r="A83" s="264" t="s">
        <v>1174</v>
      </c>
      <c r="B83" s="265" t="s">
        <v>1175</v>
      </c>
      <c r="C83" s="266">
        <v>6500</v>
      </c>
      <c r="D83" s="267">
        <v>8057.9</v>
      </c>
      <c r="E83" s="267">
        <f t="shared" si="0"/>
        <v>123.96769230769232</v>
      </c>
    </row>
    <row r="84" spans="1:5" ht="105" customHeight="1" x14ac:dyDescent="0.2">
      <c r="A84" s="264" t="s">
        <v>1176</v>
      </c>
      <c r="B84" s="265" t="s">
        <v>1177</v>
      </c>
      <c r="C84" s="266">
        <v>12200</v>
      </c>
      <c r="D84" s="267">
        <v>12862</v>
      </c>
      <c r="E84" s="267">
        <f t="shared" si="0"/>
        <v>105.42622950819671</v>
      </c>
    </row>
    <row r="85" spans="1:5" ht="90.75" hidden="1" customHeight="1" outlineLevel="1" x14ac:dyDescent="0.2">
      <c r="A85" s="264" t="s">
        <v>1178</v>
      </c>
      <c r="B85" s="265" t="s">
        <v>1179</v>
      </c>
      <c r="C85" s="266" t="s">
        <v>1043</v>
      </c>
      <c r="D85" s="267" t="s">
        <v>1043</v>
      </c>
      <c r="E85" s="267" t="e">
        <f t="shared" si="0"/>
        <v>#VALUE!</v>
      </c>
    </row>
    <row r="86" spans="1:5" ht="129" customHeight="1" collapsed="1" x14ac:dyDescent="0.2">
      <c r="A86" s="264" t="s">
        <v>1180</v>
      </c>
      <c r="B86" s="265" t="s">
        <v>1181</v>
      </c>
      <c r="C86" s="266">
        <v>2</v>
      </c>
      <c r="D86" s="267">
        <v>2</v>
      </c>
      <c r="E86" s="267">
        <f t="shared" si="0"/>
        <v>100</v>
      </c>
    </row>
    <row r="87" spans="1:5" ht="120" customHeight="1" x14ac:dyDescent="0.2">
      <c r="A87" s="264" t="s">
        <v>1182</v>
      </c>
      <c r="B87" s="265" t="s">
        <v>1183</v>
      </c>
      <c r="C87" s="266">
        <v>138.5</v>
      </c>
      <c r="D87" s="267">
        <v>138.5</v>
      </c>
      <c r="E87" s="267">
        <f t="shared" si="0"/>
        <v>100</v>
      </c>
    </row>
    <row r="88" spans="1:5" ht="63" hidden="1" customHeight="1" x14ac:dyDescent="0.2">
      <c r="A88" s="269" t="s">
        <v>1184</v>
      </c>
      <c r="B88" s="251" t="s">
        <v>1185</v>
      </c>
      <c r="C88" s="252"/>
      <c r="D88" s="252"/>
      <c r="E88" s="244" t="s">
        <v>1043</v>
      </c>
    </row>
    <row r="89" spans="1:5" ht="95.25" customHeight="1" x14ac:dyDescent="0.2">
      <c r="A89" s="269" t="s">
        <v>1186</v>
      </c>
      <c r="B89" s="251" t="s">
        <v>1187</v>
      </c>
      <c r="C89" s="252">
        <v>22200</v>
      </c>
      <c r="D89" s="252">
        <v>23049.599999999999</v>
      </c>
      <c r="E89" s="244">
        <f t="shared" si="0"/>
        <v>103.82702702702701</v>
      </c>
    </row>
    <row r="90" spans="1:5" ht="178.5" customHeight="1" x14ac:dyDescent="0.2">
      <c r="A90" s="269" t="s">
        <v>1188</v>
      </c>
      <c r="B90" s="251" t="s">
        <v>1189</v>
      </c>
      <c r="C90" s="252">
        <v>460</v>
      </c>
      <c r="D90" s="252">
        <v>504.6</v>
      </c>
      <c r="E90" s="244">
        <f t="shared" si="0"/>
        <v>109.69565217391303</v>
      </c>
    </row>
    <row r="91" spans="1:5" ht="77.25" hidden="1" customHeight="1" x14ac:dyDescent="0.2">
      <c r="A91" s="241" t="s">
        <v>1190</v>
      </c>
      <c r="B91" s="251" t="s">
        <v>1191</v>
      </c>
      <c r="C91" s="252"/>
      <c r="D91" s="252"/>
      <c r="E91" s="244" t="s">
        <v>1043</v>
      </c>
    </row>
    <row r="92" spans="1:5" ht="89.25" customHeight="1" x14ac:dyDescent="0.2">
      <c r="A92" s="241" t="s">
        <v>1192</v>
      </c>
      <c r="B92" s="251" t="s">
        <v>1193</v>
      </c>
      <c r="C92" s="252">
        <v>600</v>
      </c>
      <c r="D92" s="252">
        <v>832.9</v>
      </c>
      <c r="E92" s="244">
        <f t="shared" si="0"/>
        <v>138.81666666666666</v>
      </c>
    </row>
    <row r="93" spans="1:5" ht="93" customHeight="1" x14ac:dyDescent="0.2">
      <c r="A93" s="241" t="s">
        <v>1194</v>
      </c>
      <c r="B93" s="251" t="s">
        <v>1195</v>
      </c>
      <c r="C93" s="252">
        <v>2</v>
      </c>
      <c r="D93" s="252">
        <v>3</v>
      </c>
      <c r="E93" s="244">
        <f t="shared" si="0"/>
        <v>150</v>
      </c>
    </row>
    <row r="94" spans="1:5" ht="116.25" customHeight="1" x14ac:dyDescent="0.2">
      <c r="A94" s="241" t="s">
        <v>1196</v>
      </c>
      <c r="B94" s="251" t="s">
        <v>1197</v>
      </c>
      <c r="C94" s="252">
        <v>1072</v>
      </c>
      <c r="D94" s="252">
        <v>1151.8</v>
      </c>
      <c r="E94" s="244">
        <f t="shared" si="0"/>
        <v>107.44402985074626</v>
      </c>
    </row>
    <row r="95" spans="1:5" ht="78.75" customHeight="1" x14ac:dyDescent="0.2">
      <c r="A95" s="241" t="s">
        <v>1198</v>
      </c>
      <c r="B95" s="251" t="s">
        <v>1199</v>
      </c>
      <c r="C95" s="252">
        <v>3.6</v>
      </c>
      <c r="D95" s="252">
        <v>3.6</v>
      </c>
      <c r="E95" s="244">
        <f t="shared" si="0"/>
        <v>100</v>
      </c>
    </row>
    <row r="96" spans="1:5" ht="135" customHeight="1" x14ac:dyDescent="0.2">
      <c r="A96" s="241" t="s">
        <v>1200</v>
      </c>
      <c r="B96" s="251" t="s">
        <v>1201</v>
      </c>
      <c r="C96" s="252">
        <v>49830</v>
      </c>
      <c r="D96" s="252">
        <v>51564.9</v>
      </c>
      <c r="E96" s="244">
        <f t="shared" si="0"/>
        <v>103.48163756773027</v>
      </c>
    </row>
    <row r="97" spans="1:5" s="250" customFormat="1" ht="33.75" customHeight="1" x14ac:dyDescent="0.25">
      <c r="A97" s="263" t="s">
        <v>1202</v>
      </c>
      <c r="B97" s="247" t="s">
        <v>1203</v>
      </c>
      <c r="C97" s="248">
        <f>SUM(C98:C99)</f>
        <v>397646.4</v>
      </c>
      <c r="D97" s="248">
        <f>SUM(D98:D99)</f>
        <v>397743.80000000005</v>
      </c>
      <c r="E97" s="249">
        <f t="shared" si="0"/>
        <v>100.02449412342223</v>
      </c>
    </row>
    <row r="98" spans="1:5" ht="42.75" customHeight="1" x14ac:dyDescent="0.2">
      <c r="A98" s="241" t="s">
        <v>1204</v>
      </c>
      <c r="B98" s="251" t="s">
        <v>1205</v>
      </c>
      <c r="C98" s="244" t="s">
        <v>1043</v>
      </c>
      <c r="D98" s="252">
        <v>-288.10000000000002</v>
      </c>
      <c r="E98" s="244" t="s">
        <v>1043</v>
      </c>
    </row>
    <row r="99" spans="1:5" ht="31.5" customHeight="1" x14ac:dyDescent="0.2">
      <c r="A99" s="241" t="s">
        <v>1206</v>
      </c>
      <c r="B99" s="251" t="s">
        <v>1207</v>
      </c>
      <c r="C99" s="252">
        <f>SUM(C100:C105)</f>
        <v>397646.4</v>
      </c>
      <c r="D99" s="252">
        <f>SUM(D100:D105)</f>
        <v>398031.9</v>
      </c>
      <c r="E99" s="244">
        <f t="shared" si="0"/>
        <v>100.09694542689182</v>
      </c>
    </row>
    <row r="100" spans="1:5" ht="41.25" customHeight="1" x14ac:dyDescent="0.2">
      <c r="A100" s="264" t="s">
        <v>1208</v>
      </c>
      <c r="B100" s="265" t="s">
        <v>1209</v>
      </c>
      <c r="C100" s="266">
        <v>317544.90000000002</v>
      </c>
      <c r="D100" s="266">
        <v>317544.90000000002</v>
      </c>
      <c r="E100" s="266">
        <f t="shared" si="0"/>
        <v>100</v>
      </c>
    </row>
    <row r="101" spans="1:5" ht="62.25" customHeight="1" x14ac:dyDescent="0.2">
      <c r="A101" s="264" t="s">
        <v>1210</v>
      </c>
      <c r="B101" s="265" t="s">
        <v>1211</v>
      </c>
      <c r="C101" s="266">
        <v>15570</v>
      </c>
      <c r="D101" s="266">
        <v>15572.1</v>
      </c>
      <c r="E101" s="266">
        <f t="shared" si="0"/>
        <v>100.01348747591523</v>
      </c>
    </row>
    <row r="102" spans="1:5" ht="48" customHeight="1" x14ac:dyDescent="0.2">
      <c r="A102" s="264" t="s">
        <v>1212</v>
      </c>
      <c r="B102" s="265" t="s">
        <v>1213</v>
      </c>
      <c r="C102" s="267">
        <v>20500</v>
      </c>
      <c r="D102" s="267">
        <v>20711.900000000001</v>
      </c>
      <c r="E102" s="266">
        <f t="shared" si="0"/>
        <v>101.03365853658536</v>
      </c>
    </row>
    <row r="103" spans="1:5" ht="27.75" customHeight="1" x14ac:dyDescent="0.2">
      <c r="A103" s="264" t="s">
        <v>1214</v>
      </c>
      <c r="B103" s="265" t="s">
        <v>1215</v>
      </c>
      <c r="C103" s="267">
        <v>8600</v>
      </c>
      <c r="D103" s="267">
        <v>8771.5</v>
      </c>
      <c r="E103" s="266">
        <f t="shared" si="0"/>
        <v>101.99418604651163</v>
      </c>
    </row>
    <row r="104" spans="1:5" ht="36" customHeight="1" x14ac:dyDescent="0.2">
      <c r="A104" s="264" t="s">
        <v>1216</v>
      </c>
      <c r="B104" s="265" t="s">
        <v>1217</v>
      </c>
      <c r="C104" s="267">
        <v>35000.400000000001</v>
      </c>
      <c r="D104" s="267">
        <v>35000.400000000001</v>
      </c>
      <c r="E104" s="266">
        <f t="shared" si="0"/>
        <v>100</v>
      </c>
    </row>
    <row r="105" spans="1:5" ht="36" customHeight="1" x14ac:dyDescent="0.2">
      <c r="A105" s="264" t="s">
        <v>1218</v>
      </c>
      <c r="B105" s="265" t="s">
        <v>1219</v>
      </c>
      <c r="C105" s="267">
        <v>431.1</v>
      </c>
      <c r="D105" s="267">
        <v>431.1</v>
      </c>
      <c r="E105" s="266">
        <f t="shared" si="0"/>
        <v>100</v>
      </c>
    </row>
    <row r="106" spans="1:5" ht="47.25" hidden="1" outlineLevel="1" x14ac:dyDescent="0.2">
      <c r="A106" s="263" t="s">
        <v>1220</v>
      </c>
      <c r="B106" s="247" t="s">
        <v>1221</v>
      </c>
      <c r="C106" s="249" t="str">
        <f>C107</f>
        <v>-</v>
      </c>
      <c r="D106" s="249" t="str">
        <f>D107</f>
        <v>-</v>
      </c>
      <c r="E106" s="249" t="s">
        <v>1043</v>
      </c>
    </row>
    <row r="107" spans="1:5" ht="62.45" hidden="1" customHeight="1" outlineLevel="1" x14ac:dyDescent="0.2">
      <c r="A107" s="241" t="s">
        <v>1222</v>
      </c>
      <c r="B107" s="251" t="s">
        <v>1223</v>
      </c>
      <c r="C107" s="244" t="s">
        <v>1043</v>
      </c>
      <c r="D107" s="244" t="s">
        <v>1043</v>
      </c>
      <c r="E107" s="244" t="s">
        <v>1043</v>
      </c>
    </row>
    <row r="108" spans="1:5" ht="39" customHeight="1" collapsed="1" x14ac:dyDescent="0.2">
      <c r="A108" s="245" t="s">
        <v>1224</v>
      </c>
      <c r="B108" s="245" t="s">
        <v>1225</v>
      </c>
      <c r="C108" s="246">
        <f>SUM(C109,C110,C123,C133,C136,C137,C141)</f>
        <v>9641871.2999999989</v>
      </c>
      <c r="D108" s="246">
        <f>SUM(D109,D110,D123,D133,D136,D137,D141)</f>
        <v>9029773.7999999989</v>
      </c>
      <c r="E108" s="246">
        <f t="shared" si="0"/>
        <v>93.651673197504721</v>
      </c>
    </row>
    <row r="109" spans="1:5" ht="39" customHeight="1" x14ac:dyDescent="0.2">
      <c r="A109" s="241" t="s">
        <v>1226</v>
      </c>
      <c r="B109" s="251" t="s">
        <v>1227</v>
      </c>
      <c r="C109" s="244" t="s">
        <v>1043</v>
      </c>
      <c r="D109" s="252">
        <v>69256.7</v>
      </c>
      <c r="E109" s="244" t="s">
        <v>1043</v>
      </c>
    </row>
    <row r="110" spans="1:5" s="250" customFormat="1" ht="39.75" customHeight="1" x14ac:dyDescent="0.25">
      <c r="A110" s="241" t="s">
        <v>1228</v>
      </c>
      <c r="B110" s="251" t="s">
        <v>1229</v>
      </c>
      <c r="C110" s="252">
        <f>SUM(C111:C122)</f>
        <v>4014476.3</v>
      </c>
      <c r="D110" s="252">
        <f>SUM(D111:D122)</f>
        <v>3341245.5</v>
      </c>
      <c r="E110" s="244">
        <f t="shared" si="0"/>
        <v>83.229922169424697</v>
      </c>
    </row>
    <row r="111" spans="1:5" ht="110.25" hidden="1" customHeight="1" outlineLevel="1" x14ac:dyDescent="0.2">
      <c r="A111" s="264" t="s">
        <v>1230</v>
      </c>
      <c r="B111" s="265" t="s">
        <v>1231</v>
      </c>
      <c r="C111" s="267">
        <v>134456</v>
      </c>
      <c r="D111" s="267">
        <v>124393.60000000001</v>
      </c>
      <c r="E111" s="266">
        <f t="shared" si="0"/>
        <v>92.516213482477539</v>
      </c>
    </row>
    <row r="112" spans="1:5" ht="111.75" hidden="1" customHeight="1" outlineLevel="1" x14ac:dyDescent="0.2">
      <c r="A112" s="264" t="s">
        <v>1232</v>
      </c>
      <c r="B112" s="265" t="s">
        <v>1233</v>
      </c>
      <c r="C112" s="267">
        <v>2195.1</v>
      </c>
      <c r="D112" s="267">
        <v>2013.5</v>
      </c>
      <c r="E112" s="266">
        <f t="shared" si="0"/>
        <v>91.727028381394931</v>
      </c>
    </row>
    <row r="113" spans="1:5" ht="77.25" hidden="1" customHeight="1" outlineLevel="1" x14ac:dyDescent="0.2">
      <c r="A113" s="264" t="s">
        <v>1234</v>
      </c>
      <c r="B113" s="265" t="s">
        <v>1235</v>
      </c>
      <c r="C113" s="267">
        <v>6393.7</v>
      </c>
      <c r="D113" s="267">
        <v>5828.2</v>
      </c>
      <c r="E113" s="266">
        <f t="shared" si="0"/>
        <v>91.155356053615279</v>
      </c>
    </row>
    <row r="114" spans="1:5" ht="60" hidden="1" customHeight="1" outlineLevel="1" x14ac:dyDescent="0.2">
      <c r="A114" s="264" t="s">
        <v>1236</v>
      </c>
      <c r="B114" s="265" t="s">
        <v>1237</v>
      </c>
      <c r="C114" s="267">
        <v>76943.3</v>
      </c>
      <c r="D114" s="267">
        <v>76469.100000000006</v>
      </c>
      <c r="E114" s="266">
        <f t="shared" si="0"/>
        <v>99.383702024737701</v>
      </c>
    </row>
    <row r="115" spans="1:5" ht="72" hidden="1" customHeight="1" outlineLevel="1" x14ac:dyDescent="0.2">
      <c r="A115" s="264" t="s">
        <v>1238</v>
      </c>
      <c r="B115" s="265" t="s">
        <v>1239</v>
      </c>
      <c r="C115" s="267">
        <v>193623.8</v>
      </c>
      <c r="D115" s="267">
        <v>185002.1</v>
      </c>
      <c r="E115" s="266">
        <f t="shared" si="0"/>
        <v>95.547189963217335</v>
      </c>
    </row>
    <row r="116" spans="1:5" ht="64.5" hidden="1" customHeight="1" outlineLevel="1" x14ac:dyDescent="0.2">
      <c r="A116" s="264" t="s">
        <v>1240</v>
      </c>
      <c r="B116" s="265" t="s">
        <v>1241</v>
      </c>
      <c r="C116" s="267">
        <v>286882.8</v>
      </c>
      <c r="D116" s="267">
        <v>286882.8</v>
      </c>
      <c r="E116" s="266">
        <f t="shared" si="0"/>
        <v>100</v>
      </c>
    </row>
    <row r="117" spans="1:5" ht="73.5" hidden="1" customHeight="1" outlineLevel="1" x14ac:dyDescent="0.2">
      <c r="A117" s="264" t="s">
        <v>1242</v>
      </c>
      <c r="B117" s="265" t="s">
        <v>1243</v>
      </c>
      <c r="C117" s="267">
        <v>5447.1</v>
      </c>
      <c r="D117" s="267">
        <v>5447.1</v>
      </c>
      <c r="E117" s="266">
        <f t="shared" si="0"/>
        <v>100</v>
      </c>
    </row>
    <row r="118" spans="1:5" ht="43.5" hidden="1" customHeight="1" outlineLevel="1" x14ac:dyDescent="0.2">
      <c r="A118" s="264" t="s">
        <v>1244</v>
      </c>
      <c r="B118" s="265" t="s">
        <v>1245</v>
      </c>
      <c r="C118" s="267">
        <v>6367.1</v>
      </c>
      <c r="D118" s="267">
        <v>6367</v>
      </c>
      <c r="E118" s="266">
        <f t="shared" si="0"/>
        <v>99.998429426269411</v>
      </c>
    </row>
    <row r="119" spans="1:5" ht="35.25" hidden="1" customHeight="1" outlineLevel="1" x14ac:dyDescent="0.2">
      <c r="A119" s="264" t="s">
        <v>1246</v>
      </c>
      <c r="B119" s="265" t="s">
        <v>1247</v>
      </c>
      <c r="C119" s="267">
        <v>1099.2</v>
      </c>
      <c r="D119" s="267">
        <v>1099.2</v>
      </c>
      <c r="E119" s="266">
        <f t="shared" si="0"/>
        <v>100</v>
      </c>
    </row>
    <row r="120" spans="1:5" ht="66.75" hidden="1" customHeight="1" outlineLevel="1" x14ac:dyDescent="0.2">
      <c r="A120" s="264" t="s">
        <v>1248</v>
      </c>
      <c r="B120" s="265" t="s">
        <v>1249</v>
      </c>
      <c r="C120" s="267">
        <v>253148.79999999999</v>
      </c>
      <c r="D120" s="267">
        <v>253148.79999999999</v>
      </c>
      <c r="E120" s="266">
        <f t="shared" si="0"/>
        <v>100</v>
      </c>
    </row>
    <row r="121" spans="1:5" ht="91.5" hidden="1" customHeight="1" outlineLevel="1" x14ac:dyDescent="0.2">
      <c r="A121" s="264" t="s">
        <v>1250</v>
      </c>
      <c r="B121" s="265" t="s">
        <v>1251</v>
      </c>
      <c r="C121" s="267">
        <v>1036.2</v>
      </c>
      <c r="D121" s="267">
        <v>1036.0999999999999</v>
      </c>
      <c r="E121" s="266">
        <f t="shared" si="0"/>
        <v>99.990349353406657</v>
      </c>
    </row>
    <row r="122" spans="1:5" ht="30.75" hidden="1" customHeight="1" outlineLevel="1" x14ac:dyDescent="0.2">
      <c r="A122" s="264" t="s">
        <v>1252</v>
      </c>
      <c r="B122" s="265" t="s">
        <v>1253</v>
      </c>
      <c r="C122" s="267">
        <v>3046883.2</v>
      </c>
      <c r="D122" s="267">
        <v>2393558</v>
      </c>
      <c r="E122" s="266">
        <f t="shared" si="0"/>
        <v>78.557589605010122</v>
      </c>
    </row>
    <row r="123" spans="1:5" s="250" customFormat="1" ht="37.5" customHeight="1" collapsed="1" x14ac:dyDescent="0.25">
      <c r="A123" s="241" t="s">
        <v>1254</v>
      </c>
      <c r="B123" s="251" t="s">
        <v>1255</v>
      </c>
      <c r="C123" s="252">
        <f>SUM(C124:C132)</f>
        <v>5611918.7000000002</v>
      </c>
      <c r="D123" s="252">
        <f>SUM(D124:D132)</f>
        <v>5602521.2999999998</v>
      </c>
      <c r="E123" s="244">
        <f t="shared" si="0"/>
        <v>99.832545685310791</v>
      </c>
    </row>
    <row r="124" spans="1:5" ht="46.5" hidden="1" customHeight="1" outlineLevel="1" x14ac:dyDescent="0.2">
      <c r="A124" s="264" t="s">
        <v>1256</v>
      </c>
      <c r="B124" s="265" t="s">
        <v>1257</v>
      </c>
      <c r="C124" s="267">
        <v>0</v>
      </c>
      <c r="D124" s="267">
        <v>0</v>
      </c>
      <c r="E124" s="266" t="s">
        <v>1043</v>
      </c>
    </row>
    <row r="125" spans="1:5" ht="36" hidden="1" customHeight="1" outlineLevel="1" x14ac:dyDescent="0.2">
      <c r="A125" s="264" t="s">
        <v>1258</v>
      </c>
      <c r="B125" s="265" t="s">
        <v>1259</v>
      </c>
      <c r="C125" s="267">
        <v>60412.1</v>
      </c>
      <c r="D125" s="267">
        <v>55010.9</v>
      </c>
      <c r="E125" s="266">
        <f t="shared" si="0"/>
        <v>91.059406973106377</v>
      </c>
    </row>
    <row r="126" spans="1:5" ht="88.5" hidden="1" customHeight="1" outlineLevel="1" x14ac:dyDescent="0.2">
      <c r="A126" s="264" t="s">
        <v>1260</v>
      </c>
      <c r="B126" s="265" t="s">
        <v>1261</v>
      </c>
      <c r="C126" s="267">
        <v>101028</v>
      </c>
      <c r="D126" s="267">
        <v>84673.1</v>
      </c>
      <c r="E126" s="266">
        <f t="shared" si="0"/>
        <v>83.811517599081455</v>
      </c>
    </row>
    <row r="127" spans="1:5" ht="78" hidden="1" customHeight="1" outlineLevel="1" x14ac:dyDescent="0.2">
      <c r="A127" s="264" t="s">
        <v>1262</v>
      </c>
      <c r="B127" s="265" t="s">
        <v>1263</v>
      </c>
      <c r="C127" s="267">
        <v>141317</v>
      </c>
      <c r="D127" s="267">
        <v>135260.20000000001</v>
      </c>
      <c r="E127" s="266">
        <f t="shared" si="0"/>
        <v>95.714032989661547</v>
      </c>
    </row>
    <row r="128" spans="1:5" ht="88.5" hidden="1" customHeight="1" outlineLevel="1" x14ac:dyDescent="0.2">
      <c r="A128" s="264" t="s">
        <v>1264</v>
      </c>
      <c r="B128" s="265" t="s">
        <v>1265</v>
      </c>
      <c r="C128" s="267">
        <v>6372.6</v>
      </c>
      <c r="D128" s="267">
        <v>6372.6</v>
      </c>
      <c r="E128" s="266">
        <f t="shared" si="0"/>
        <v>100</v>
      </c>
    </row>
    <row r="129" spans="1:5" ht="117.75" hidden="1" customHeight="1" outlineLevel="1" x14ac:dyDescent="0.2">
      <c r="A129" s="264" t="s">
        <v>1266</v>
      </c>
      <c r="B129" s="265" t="s">
        <v>1267</v>
      </c>
      <c r="C129" s="267">
        <v>0</v>
      </c>
      <c r="D129" s="267">
        <v>0</v>
      </c>
      <c r="E129" s="266" t="s">
        <v>1043</v>
      </c>
    </row>
    <row r="130" spans="1:5" ht="66" hidden="1" customHeight="1" outlineLevel="1" x14ac:dyDescent="0.2">
      <c r="A130" s="264" t="s">
        <v>1268</v>
      </c>
      <c r="B130" s="265" t="s">
        <v>1269</v>
      </c>
      <c r="C130" s="267">
        <v>108873</v>
      </c>
      <c r="D130" s="267">
        <v>108873</v>
      </c>
      <c r="E130" s="266">
        <f t="shared" si="0"/>
        <v>100</v>
      </c>
    </row>
    <row r="131" spans="1:5" ht="58.5" hidden="1" customHeight="1" outlineLevel="1" x14ac:dyDescent="0.2">
      <c r="A131" s="264" t="s">
        <v>1270</v>
      </c>
      <c r="B131" s="265" t="s">
        <v>1271</v>
      </c>
      <c r="C131" s="266">
        <v>0</v>
      </c>
      <c r="D131" s="267">
        <v>0</v>
      </c>
      <c r="E131" s="266" t="s">
        <v>1043</v>
      </c>
    </row>
    <row r="132" spans="1:5" ht="28.5" hidden="1" customHeight="1" outlineLevel="1" x14ac:dyDescent="0.2">
      <c r="A132" s="264" t="s">
        <v>1272</v>
      </c>
      <c r="B132" s="265" t="s">
        <v>1273</v>
      </c>
      <c r="C132" s="267">
        <v>5193916</v>
      </c>
      <c r="D132" s="267">
        <v>5212331.5</v>
      </c>
      <c r="E132" s="266">
        <f t="shared" si="0"/>
        <v>100.35455906487513</v>
      </c>
    </row>
    <row r="133" spans="1:5" s="250" customFormat="1" ht="34.5" customHeight="1" collapsed="1" x14ac:dyDescent="0.25">
      <c r="A133" s="241" t="s">
        <v>1274</v>
      </c>
      <c r="B133" s="251" t="s">
        <v>1275</v>
      </c>
      <c r="C133" s="252">
        <v>59316.7</v>
      </c>
      <c r="D133" s="252">
        <v>59290.7</v>
      </c>
      <c r="E133" s="244">
        <f t="shared" si="0"/>
        <v>99.956167487402368</v>
      </c>
    </row>
    <row r="134" spans="1:5" ht="74.25" hidden="1" customHeight="1" outlineLevel="1" x14ac:dyDescent="0.2">
      <c r="A134" s="264" t="s">
        <v>1276</v>
      </c>
      <c r="B134" s="265" t="s">
        <v>1277</v>
      </c>
      <c r="C134" s="267">
        <v>2013</v>
      </c>
      <c r="D134" s="267">
        <v>2013</v>
      </c>
      <c r="E134" s="266">
        <f>D134/C134*100</f>
        <v>100</v>
      </c>
    </row>
    <row r="135" spans="1:5" ht="40.5" hidden="1" customHeight="1" outlineLevel="1" x14ac:dyDescent="0.2">
      <c r="A135" s="264" t="s">
        <v>1278</v>
      </c>
      <c r="B135" s="265" t="s">
        <v>1279</v>
      </c>
      <c r="C135" s="267">
        <v>75406</v>
      </c>
      <c r="D135" s="267">
        <v>82020.2</v>
      </c>
      <c r="E135" s="266">
        <f>D135/C135*100</f>
        <v>108.77145054770176</v>
      </c>
    </row>
    <row r="136" spans="1:5" ht="34.5" customHeight="1" collapsed="1" x14ac:dyDescent="0.2">
      <c r="A136" s="241" t="s">
        <v>1280</v>
      </c>
      <c r="B136" s="251" t="s">
        <v>1281</v>
      </c>
      <c r="C136" s="252">
        <v>0</v>
      </c>
      <c r="D136" s="252">
        <v>1300</v>
      </c>
      <c r="E136" s="244" t="s">
        <v>1043</v>
      </c>
    </row>
    <row r="137" spans="1:5" s="250" customFormat="1" ht="106.5" customHeight="1" x14ac:dyDescent="0.25">
      <c r="A137" s="241" t="s">
        <v>1282</v>
      </c>
      <c r="B137" s="251" t="s">
        <v>1283</v>
      </c>
      <c r="C137" s="244">
        <v>7770.2</v>
      </c>
      <c r="D137" s="244">
        <v>7770.2</v>
      </c>
      <c r="E137" s="244">
        <f t="shared" si="0"/>
        <v>100</v>
      </c>
    </row>
    <row r="138" spans="1:5" ht="36" hidden="1" customHeight="1" outlineLevel="1" x14ac:dyDescent="0.2">
      <c r="A138" s="264" t="s">
        <v>1284</v>
      </c>
      <c r="B138" s="265" t="s">
        <v>1285</v>
      </c>
      <c r="C138" s="267">
        <v>3410.1</v>
      </c>
      <c r="D138" s="267">
        <v>3410.1</v>
      </c>
      <c r="E138" s="266">
        <f t="shared" si="0"/>
        <v>100</v>
      </c>
    </row>
    <row r="139" spans="1:5" ht="36" hidden="1" customHeight="1" outlineLevel="1" x14ac:dyDescent="0.2">
      <c r="A139" s="264" t="s">
        <v>1286</v>
      </c>
      <c r="B139" s="265" t="s">
        <v>1287</v>
      </c>
      <c r="C139" s="267">
        <v>31</v>
      </c>
      <c r="D139" s="267">
        <v>31</v>
      </c>
      <c r="E139" s="266">
        <f t="shared" si="0"/>
        <v>100</v>
      </c>
    </row>
    <row r="140" spans="1:5" ht="36" hidden="1" customHeight="1" outlineLevel="1" x14ac:dyDescent="0.2">
      <c r="A140" s="264" t="s">
        <v>1288</v>
      </c>
      <c r="B140" s="265" t="s">
        <v>1289</v>
      </c>
      <c r="C140" s="267">
        <v>3038</v>
      </c>
      <c r="D140" s="267">
        <v>3038</v>
      </c>
      <c r="E140" s="266">
        <f t="shared" si="0"/>
        <v>100</v>
      </c>
    </row>
    <row r="141" spans="1:5" ht="56.25" customHeight="1" collapsed="1" x14ac:dyDescent="0.2">
      <c r="A141" s="241" t="s">
        <v>1290</v>
      </c>
      <c r="B141" s="257" t="s">
        <v>1291</v>
      </c>
      <c r="C141" s="252">
        <v>-51610.6</v>
      </c>
      <c r="D141" s="252">
        <v>-51610.6</v>
      </c>
      <c r="E141" s="244">
        <f t="shared" si="0"/>
        <v>100</v>
      </c>
    </row>
    <row r="142" spans="1:5" ht="44.25" customHeight="1" x14ac:dyDescent="0.2">
      <c r="A142" s="281" t="s">
        <v>1292</v>
      </c>
      <c r="B142" s="282"/>
      <c r="C142" s="246">
        <f>SUM(C10,C108)</f>
        <v>19335364.199999999</v>
      </c>
      <c r="D142" s="246">
        <f>SUM(D10,D108)</f>
        <v>18699089.599999998</v>
      </c>
      <c r="E142" s="246">
        <f t="shared" si="0"/>
        <v>96.709270156907607</v>
      </c>
    </row>
    <row r="146" spans="1:5" x14ac:dyDescent="0.2">
      <c r="A146" s="234"/>
      <c r="B146" s="234"/>
      <c r="C146" s="258"/>
      <c r="D146" s="234"/>
      <c r="E146" s="259"/>
    </row>
    <row r="149" spans="1:5" x14ac:dyDescent="0.2">
      <c r="D149" s="260"/>
    </row>
  </sheetData>
  <mergeCells count="4">
    <mergeCell ref="A1:E3"/>
    <mergeCell ref="A142:B142"/>
    <mergeCell ref="A7:E7"/>
    <mergeCell ref="D8:E8"/>
  </mergeCells>
  <pageMargins left="1.1811023622047245" right="0.35433070866141736" top="0.78740157480314965" bottom="0.78740157480314965" header="0" footer="0"/>
  <pageSetup paperSize="9" scale="58" firstPageNumber="2" fitToHeight="0" orientation="portrait" useFirstPageNumber="1" r:id="rId1"/>
  <headerFooter alignWithMargins="0">
    <oddFooter>Страница &amp;P</oddFooter>
  </headerFooter>
  <ignoredErrors>
    <ignoredError sqref="C123:D123 C49:D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6"/>
  <sheetViews>
    <sheetView view="pageLayout" topLeftCell="A1284" zoomScaleNormal="100" workbookViewId="0">
      <selection activeCell="R1295" sqref="R1295"/>
    </sheetView>
  </sheetViews>
  <sheetFormatPr defaultRowHeight="12.75" x14ac:dyDescent="0.2"/>
  <cols>
    <col min="1" max="1" width="15.28515625" style="41" customWidth="1"/>
    <col min="2" max="2" width="28" style="41" customWidth="1"/>
    <col min="3" max="3" width="4.85546875" style="41" customWidth="1"/>
    <col min="4" max="4" width="0.28515625" style="41" customWidth="1"/>
    <col min="5" max="5" width="5" style="41" customWidth="1"/>
    <col min="6" max="6" width="16.5703125" style="41" customWidth="1"/>
    <col min="7" max="7" width="1.5703125" style="41" customWidth="1"/>
    <col min="8" max="8" width="6" style="41" customWidth="1"/>
    <col min="9" max="9" width="9.42578125" style="41" customWidth="1"/>
    <col min="10" max="10" width="8.5703125" style="41" customWidth="1"/>
    <col min="11" max="11" width="17.85546875" style="41" customWidth="1"/>
    <col min="12" max="12" width="2.42578125" style="41" customWidth="1"/>
    <col min="13" max="13" width="15.7109375" style="41" customWidth="1"/>
    <col min="14" max="14" width="17.7109375" style="41" customWidth="1"/>
    <col min="15" max="15" width="0.85546875" style="41" customWidth="1"/>
    <col min="16" max="16" width="12.85546875" style="41" customWidth="1"/>
    <col min="17" max="17" width="0.5703125" style="41" customWidth="1"/>
    <col min="18" max="18" width="14.7109375" style="41" customWidth="1"/>
    <col min="19" max="19" width="12.85546875" style="41" customWidth="1"/>
    <col min="20" max="256" width="9.140625" style="41"/>
    <col min="257" max="257" width="15.28515625" style="41" customWidth="1"/>
    <col min="258" max="258" width="28" style="41" customWidth="1"/>
    <col min="259" max="259" width="4.42578125" style="41" customWidth="1"/>
    <col min="260" max="260" width="0.28515625" style="41" customWidth="1"/>
    <col min="261" max="261" width="5" style="41" customWidth="1"/>
    <col min="262" max="262" width="17.42578125" style="41" customWidth="1"/>
    <col min="263" max="263" width="1.5703125" style="41" customWidth="1"/>
    <col min="264" max="264" width="4.140625" style="41" customWidth="1"/>
    <col min="265" max="265" width="9.42578125" style="41" customWidth="1"/>
    <col min="266" max="266" width="5.7109375" style="41" customWidth="1"/>
    <col min="267" max="267" width="14.5703125" style="41" customWidth="1"/>
    <col min="268" max="268" width="2.42578125" style="41" customWidth="1"/>
    <col min="269" max="269" width="12.7109375" style="41" customWidth="1"/>
    <col min="270" max="270" width="15.7109375" style="41" customWidth="1"/>
    <col min="271" max="271" width="0.85546875" style="41" customWidth="1"/>
    <col min="272" max="272" width="12.85546875" style="41" customWidth="1"/>
    <col min="273" max="273" width="0.5703125" style="41" customWidth="1"/>
    <col min="274" max="274" width="14.28515625" style="41" customWidth="1"/>
    <col min="275" max="275" width="12.85546875" style="41" customWidth="1"/>
    <col min="276" max="512" width="9.140625" style="41"/>
    <col min="513" max="513" width="15.28515625" style="41" customWidth="1"/>
    <col min="514" max="514" width="28" style="41" customWidth="1"/>
    <col min="515" max="515" width="4.42578125" style="41" customWidth="1"/>
    <col min="516" max="516" width="0.28515625" style="41" customWidth="1"/>
    <col min="517" max="517" width="5" style="41" customWidth="1"/>
    <col min="518" max="518" width="17.42578125" style="41" customWidth="1"/>
    <col min="519" max="519" width="1.5703125" style="41" customWidth="1"/>
    <col min="520" max="520" width="4.140625" style="41" customWidth="1"/>
    <col min="521" max="521" width="9.42578125" style="41" customWidth="1"/>
    <col min="522" max="522" width="5.7109375" style="41" customWidth="1"/>
    <col min="523" max="523" width="14.5703125" style="41" customWidth="1"/>
    <col min="524" max="524" width="2.42578125" style="41" customWidth="1"/>
    <col min="525" max="525" width="12.7109375" style="41" customWidth="1"/>
    <col min="526" max="526" width="15.7109375" style="41" customWidth="1"/>
    <col min="527" max="527" width="0.85546875" style="41" customWidth="1"/>
    <col min="528" max="528" width="12.85546875" style="41" customWidth="1"/>
    <col min="529" max="529" width="0.5703125" style="41" customWidth="1"/>
    <col min="530" max="530" width="14.28515625" style="41" customWidth="1"/>
    <col min="531" max="531" width="12.85546875" style="41" customWidth="1"/>
    <col min="532" max="768" width="9.140625" style="41"/>
    <col min="769" max="769" width="15.28515625" style="41" customWidth="1"/>
    <col min="770" max="770" width="28" style="41" customWidth="1"/>
    <col min="771" max="771" width="4.42578125" style="41" customWidth="1"/>
    <col min="772" max="772" width="0.28515625" style="41" customWidth="1"/>
    <col min="773" max="773" width="5" style="41" customWidth="1"/>
    <col min="774" max="774" width="17.42578125" style="41" customWidth="1"/>
    <col min="775" max="775" width="1.5703125" style="41" customWidth="1"/>
    <col min="776" max="776" width="4.140625" style="41" customWidth="1"/>
    <col min="777" max="777" width="9.42578125" style="41" customWidth="1"/>
    <col min="778" max="778" width="5.7109375" style="41" customWidth="1"/>
    <col min="779" max="779" width="14.5703125" style="41" customWidth="1"/>
    <col min="780" max="780" width="2.42578125" style="41" customWidth="1"/>
    <col min="781" max="781" width="12.7109375" style="41" customWidth="1"/>
    <col min="782" max="782" width="15.7109375" style="41" customWidth="1"/>
    <col min="783" max="783" width="0.85546875" style="41" customWidth="1"/>
    <col min="784" max="784" width="12.85546875" style="41" customWidth="1"/>
    <col min="785" max="785" width="0.5703125" style="41" customWidth="1"/>
    <col min="786" max="786" width="14.28515625" style="41" customWidth="1"/>
    <col min="787" max="787" width="12.85546875" style="41" customWidth="1"/>
    <col min="788" max="1024" width="9.140625" style="41"/>
    <col min="1025" max="1025" width="15.28515625" style="41" customWidth="1"/>
    <col min="1026" max="1026" width="28" style="41" customWidth="1"/>
    <col min="1027" max="1027" width="4.42578125" style="41" customWidth="1"/>
    <col min="1028" max="1028" width="0.28515625" style="41" customWidth="1"/>
    <col min="1029" max="1029" width="5" style="41" customWidth="1"/>
    <col min="1030" max="1030" width="17.42578125" style="41" customWidth="1"/>
    <col min="1031" max="1031" width="1.5703125" style="41" customWidth="1"/>
    <col min="1032" max="1032" width="4.140625" style="41" customWidth="1"/>
    <col min="1033" max="1033" width="9.42578125" style="41" customWidth="1"/>
    <col min="1034" max="1034" width="5.7109375" style="41" customWidth="1"/>
    <col min="1035" max="1035" width="14.5703125" style="41" customWidth="1"/>
    <col min="1036" max="1036" width="2.42578125" style="41" customWidth="1"/>
    <col min="1037" max="1037" width="12.7109375" style="41" customWidth="1"/>
    <col min="1038" max="1038" width="15.7109375" style="41" customWidth="1"/>
    <col min="1039" max="1039" width="0.85546875" style="41" customWidth="1"/>
    <col min="1040" max="1040" width="12.85546875" style="41" customWidth="1"/>
    <col min="1041" max="1041" width="0.5703125" style="41" customWidth="1"/>
    <col min="1042" max="1042" width="14.28515625" style="41" customWidth="1"/>
    <col min="1043" max="1043" width="12.85546875" style="41" customWidth="1"/>
    <col min="1044" max="1280" width="9.140625" style="41"/>
    <col min="1281" max="1281" width="15.28515625" style="41" customWidth="1"/>
    <col min="1282" max="1282" width="28" style="41" customWidth="1"/>
    <col min="1283" max="1283" width="4.42578125" style="41" customWidth="1"/>
    <col min="1284" max="1284" width="0.28515625" style="41" customWidth="1"/>
    <col min="1285" max="1285" width="5" style="41" customWidth="1"/>
    <col min="1286" max="1286" width="17.42578125" style="41" customWidth="1"/>
    <col min="1287" max="1287" width="1.5703125" style="41" customWidth="1"/>
    <col min="1288" max="1288" width="4.140625" style="41" customWidth="1"/>
    <col min="1289" max="1289" width="9.42578125" style="41" customWidth="1"/>
    <col min="1290" max="1290" width="5.7109375" style="41" customWidth="1"/>
    <col min="1291" max="1291" width="14.5703125" style="41" customWidth="1"/>
    <col min="1292" max="1292" width="2.42578125" style="41" customWidth="1"/>
    <col min="1293" max="1293" width="12.7109375" style="41" customWidth="1"/>
    <col min="1294" max="1294" width="15.7109375" style="41" customWidth="1"/>
    <col min="1295" max="1295" width="0.85546875" style="41" customWidth="1"/>
    <col min="1296" max="1296" width="12.85546875" style="41" customWidth="1"/>
    <col min="1297" max="1297" width="0.5703125" style="41" customWidth="1"/>
    <col min="1298" max="1298" width="14.28515625" style="41" customWidth="1"/>
    <col min="1299" max="1299" width="12.85546875" style="41" customWidth="1"/>
    <col min="1300" max="1536" width="9.140625" style="41"/>
    <col min="1537" max="1537" width="15.28515625" style="41" customWidth="1"/>
    <col min="1538" max="1538" width="28" style="41" customWidth="1"/>
    <col min="1539" max="1539" width="4.42578125" style="41" customWidth="1"/>
    <col min="1540" max="1540" width="0.28515625" style="41" customWidth="1"/>
    <col min="1541" max="1541" width="5" style="41" customWidth="1"/>
    <col min="1542" max="1542" width="17.42578125" style="41" customWidth="1"/>
    <col min="1543" max="1543" width="1.5703125" style="41" customWidth="1"/>
    <col min="1544" max="1544" width="4.140625" style="41" customWidth="1"/>
    <col min="1545" max="1545" width="9.42578125" style="41" customWidth="1"/>
    <col min="1546" max="1546" width="5.7109375" style="41" customWidth="1"/>
    <col min="1547" max="1547" width="14.5703125" style="41" customWidth="1"/>
    <col min="1548" max="1548" width="2.42578125" style="41" customWidth="1"/>
    <col min="1549" max="1549" width="12.7109375" style="41" customWidth="1"/>
    <col min="1550" max="1550" width="15.7109375" style="41" customWidth="1"/>
    <col min="1551" max="1551" width="0.85546875" style="41" customWidth="1"/>
    <col min="1552" max="1552" width="12.85546875" style="41" customWidth="1"/>
    <col min="1553" max="1553" width="0.5703125" style="41" customWidth="1"/>
    <col min="1554" max="1554" width="14.28515625" style="41" customWidth="1"/>
    <col min="1555" max="1555" width="12.85546875" style="41" customWidth="1"/>
    <col min="1556" max="1792" width="9.140625" style="41"/>
    <col min="1793" max="1793" width="15.28515625" style="41" customWidth="1"/>
    <col min="1794" max="1794" width="28" style="41" customWidth="1"/>
    <col min="1795" max="1795" width="4.42578125" style="41" customWidth="1"/>
    <col min="1796" max="1796" width="0.28515625" style="41" customWidth="1"/>
    <col min="1797" max="1797" width="5" style="41" customWidth="1"/>
    <col min="1798" max="1798" width="17.42578125" style="41" customWidth="1"/>
    <col min="1799" max="1799" width="1.5703125" style="41" customWidth="1"/>
    <col min="1800" max="1800" width="4.140625" style="41" customWidth="1"/>
    <col min="1801" max="1801" width="9.42578125" style="41" customWidth="1"/>
    <col min="1802" max="1802" width="5.7109375" style="41" customWidth="1"/>
    <col min="1803" max="1803" width="14.5703125" style="41" customWidth="1"/>
    <col min="1804" max="1804" width="2.42578125" style="41" customWidth="1"/>
    <col min="1805" max="1805" width="12.7109375" style="41" customWidth="1"/>
    <col min="1806" max="1806" width="15.7109375" style="41" customWidth="1"/>
    <col min="1807" max="1807" width="0.85546875" style="41" customWidth="1"/>
    <col min="1808" max="1808" width="12.85546875" style="41" customWidth="1"/>
    <col min="1809" max="1809" width="0.5703125" style="41" customWidth="1"/>
    <col min="1810" max="1810" width="14.28515625" style="41" customWidth="1"/>
    <col min="1811" max="1811" width="12.85546875" style="41" customWidth="1"/>
    <col min="1812" max="2048" width="9.140625" style="41"/>
    <col min="2049" max="2049" width="15.28515625" style="41" customWidth="1"/>
    <col min="2050" max="2050" width="28" style="41" customWidth="1"/>
    <col min="2051" max="2051" width="4.42578125" style="41" customWidth="1"/>
    <col min="2052" max="2052" width="0.28515625" style="41" customWidth="1"/>
    <col min="2053" max="2053" width="5" style="41" customWidth="1"/>
    <col min="2054" max="2054" width="17.42578125" style="41" customWidth="1"/>
    <col min="2055" max="2055" width="1.5703125" style="41" customWidth="1"/>
    <col min="2056" max="2056" width="4.140625" style="41" customWidth="1"/>
    <col min="2057" max="2057" width="9.42578125" style="41" customWidth="1"/>
    <col min="2058" max="2058" width="5.7109375" style="41" customWidth="1"/>
    <col min="2059" max="2059" width="14.5703125" style="41" customWidth="1"/>
    <col min="2060" max="2060" width="2.42578125" style="41" customWidth="1"/>
    <col min="2061" max="2061" width="12.7109375" style="41" customWidth="1"/>
    <col min="2062" max="2062" width="15.7109375" style="41" customWidth="1"/>
    <col min="2063" max="2063" width="0.85546875" style="41" customWidth="1"/>
    <col min="2064" max="2064" width="12.85546875" style="41" customWidth="1"/>
    <col min="2065" max="2065" width="0.5703125" style="41" customWidth="1"/>
    <col min="2066" max="2066" width="14.28515625" style="41" customWidth="1"/>
    <col min="2067" max="2067" width="12.85546875" style="41" customWidth="1"/>
    <col min="2068" max="2304" width="9.140625" style="41"/>
    <col min="2305" max="2305" width="15.28515625" style="41" customWidth="1"/>
    <col min="2306" max="2306" width="28" style="41" customWidth="1"/>
    <col min="2307" max="2307" width="4.42578125" style="41" customWidth="1"/>
    <col min="2308" max="2308" width="0.28515625" style="41" customWidth="1"/>
    <col min="2309" max="2309" width="5" style="41" customWidth="1"/>
    <col min="2310" max="2310" width="17.42578125" style="41" customWidth="1"/>
    <col min="2311" max="2311" width="1.5703125" style="41" customWidth="1"/>
    <col min="2312" max="2312" width="4.140625" style="41" customWidth="1"/>
    <col min="2313" max="2313" width="9.42578125" style="41" customWidth="1"/>
    <col min="2314" max="2314" width="5.7109375" style="41" customWidth="1"/>
    <col min="2315" max="2315" width="14.5703125" style="41" customWidth="1"/>
    <col min="2316" max="2316" width="2.42578125" style="41" customWidth="1"/>
    <col min="2317" max="2317" width="12.7109375" style="41" customWidth="1"/>
    <col min="2318" max="2318" width="15.7109375" style="41" customWidth="1"/>
    <col min="2319" max="2319" width="0.85546875" style="41" customWidth="1"/>
    <col min="2320" max="2320" width="12.85546875" style="41" customWidth="1"/>
    <col min="2321" max="2321" width="0.5703125" style="41" customWidth="1"/>
    <col min="2322" max="2322" width="14.28515625" style="41" customWidth="1"/>
    <col min="2323" max="2323" width="12.85546875" style="41" customWidth="1"/>
    <col min="2324" max="2560" width="9.140625" style="41"/>
    <col min="2561" max="2561" width="15.28515625" style="41" customWidth="1"/>
    <col min="2562" max="2562" width="28" style="41" customWidth="1"/>
    <col min="2563" max="2563" width="4.42578125" style="41" customWidth="1"/>
    <col min="2564" max="2564" width="0.28515625" style="41" customWidth="1"/>
    <col min="2565" max="2565" width="5" style="41" customWidth="1"/>
    <col min="2566" max="2566" width="17.42578125" style="41" customWidth="1"/>
    <col min="2567" max="2567" width="1.5703125" style="41" customWidth="1"/>
    <col min="2568" max="2568" width="4.140625" style="41" customWidth="1"/>
    <col min="2569" max="2569" width="9.42578125" style="41" customWidth="1"/>
    <col min="2570" max="2570" width="5.7109375" style="41" customWidth="1"/>
    <col min="2571" max="2571" width="14.5703125" style="41" customWidth="1"/>
    <col min="2572" max="2572" width="2.42578125" style="41" customWidth="1"/>
    <col min="2573" max="2573" width="12.7109375" style="41" customWidth="1"/>
    <col min="2574" max="2574" width="15.7109375" style="41" customWidth="1"/>
    <col min="2575" max="2575" width="0.85546875" style="41" customWidth="1"/>
    <col min="2576" max="2576" width="12.85546875" style="41" customWidth="1"/>
    <col min="2577" max="2577" width="0.5703125" style="41" customWidth="1"/>
    <col min="2578" max="2578" width="14.28515625" style="41" customWidth="1"/>
    <col min="2579" max="2579" width="12.85546875" style="41" customWidth="1"/>
    <col min="2580" max="2816" width="9.140625" style="41"/>
    <col min="2817" max="2817" width="15.28515625" style="41" customWidth="1"/>
    <col min="2818" max="2818" width="28" style="41" customWidth="1"/>
    <col min="2819" max="2819" width="4.42578125" style="41" customWidth="1"/>
    <col min="2820" max="2820" width="0.28515625" style="41" customWidth="1"/>
    <col min="2821" max="2821" width="5" style="41" customWidth="1"/>
    <col min="2822" max="2822" width="17.42578125" style="41" customWidth="1"/>
    <col min="2823" max="2823" width="1.5703125" style="41" customWidth="1"/>
    <col min="2824" max="2824" width="4.140625" style="41" customWidth="1"/>
    <col min="2825" max="2825" width="9.42578125" style="41" customWidth="1"/>
    <col min="2826" max="2826" width="5.7109375" style="41" customWidth="1"/>
    <col min="2827" max="2827" width="14.5703125" style="41" customWidth="1"/>
    <col min="2828" max="2828" width="2.42578125" style="41" customWidth="1"/>
    <col min="2829" max="2829" width="12.7109375" style="41" customWidth="1"/>
    <col min="2830" max="2830" width="15.7109375" style="41" customWidth="1"/>
    <col min="2831" max="2831" width="0.85546875" style="41" customWidth="1"/>
    <col min="2832" max="2832" width="12.85546875" style="41" customWidth="1"/>
    <col min="2833" max="2833" width="0.5703125" style="41" customWidth="1"/>
    <col min="2834" max="2834" width="14.28515625" style="41" customWidth="1"/>
    <col min="2835" max="2835" width="12.85546875" style="41" customWidth="1"/>
    <col min="2836" max="3072" width="9.140625" style="41"/>
    <col min="3073" max="3073" width="15.28515625" style="41" customWidth="1"/>
    <col min="3074" max="3074" width="28" style="41" customWidth="1"/>
    <col min="3075" max="3075" width="4.42578125" style="41" customWidth="1"/>
    <col min="3076" max="3076" width="0.28515625" style="41" customWidth="1"/>
    <col min="3077" max="3077" width="5" style="41" customWidth="1"/>
    <col min="3078" max="3078" width="17.42578125" style="41" customWidth="1"/>
    <col min="3079" max="3079" width="1.5703125" style="41" customWidth="1"/>
    <col min="3080" max="3080" width="4.140625" style="41" customWidth="1"/>
    <col min="3081" max="3081" width="9.42578125" style="41" customWidth="1"/>
    <col min="3082" max="3082" width="5.7109375" style="41" customWidth="1"/>
    <col min="3083" max="3083" width="14.5703125" style="41" customWidth="1"/>
    <col min="3084" max="3084" width="2.42578125" style="41" customWidth="1"/>
    <col min="3085" max="3085" width="12.7109375" style="41" customWidth="1"/>
    <col min="3086" max="3086" width="15.7109375" style="41" customWidth="1"/>
    <col min="3087" max="3087" width="0.85546875" style="41" customWidth="1"/>
    <col min="3088" max="3088" width="12.85546875" style="41" customWidth="1"/>
    <col min="3089" max="3089" width="0.5703125" style="41" customWidth="1"/>
    <col min="3090" max="3090" width="14.28515625" style="41" customWidth="1"/>
    <col min="3091" max="3091" width="12.85546875" style="41" customWidth="1"/>
    <col min="3092" max="3328" width="9.140625" style="41"/>
    <col min="3329" max="3329" width="15.28515625" style="41" customWidth="1"/>
    <col min="3330" max="3330" width="28" style="41" customWidth="1"/>
    <col min="3331" max="3331" width="4.42578125" style="41" customWidth="1"/>
    <col min="3332" max="3332" width="0.28515625" style="41" customWidth="1"/>
    <col min="3333" max="3333" width="5" style="41" customWidth="1"/>
    <col min="3334" max="3334" width="17.42578125" style="41" customWidth="1"/>
    <col min="3335" max="3335" width="1.5703125" style="41" customWidth="1"/>
    <col min="3336" max="3336" width="4.140625" style="41" customWidth="1"/>
    <col min="3337" max="3337" width="9.42578125" style="41" customWidth="1"/>
    <col min="3338" max="3338" width="5.7109375" style="41" customWidth="1"/>
    <col min="3339" max="3339" width="14.5703125" style="41" customWidth="1"/>
    <col min="3340" max="3340" width="2.42578125" style="41" customWidth="1"/>
    <col min="3341" max="3341" width="12.7109375" style="41" customWidth="1"/>
    <col min="3342" max="3342" width="15.7109375" style="41" customWidth="1"/>
    <col min="3343" max="3343" width="0.85546875" style="41" customWidth="1"/>
    <col min="3344" max="3344" width="12.85546875" style="41" customWidth="1"/>
    <col min="3345" max="3345" width="0.5703125" style="41" customWidth="1"/>
    <col min="3346" max="3346" width="14.28515625" style="41" customWidth="1"/>
    <col min="3347" max="3347" width="12.85546875" style="41" customWidth="1"/>
    <col min="3348" max="3584" width="9.140625" style="41"/>
    <col min="3585" max="3585" width="15.28515625" style="41" customWidth="1"/>
    <col min="3586" max="3586" width="28" style="41" customWidth="1"/>
    <col min="3587" max="3587" width="4.42578125" style="41" customWidth="1"/>
    <col min="3588" max="3588" width="0.28515625" style="41" customWidth="1"/>
    <col min="3589" max="3589" width="5" style="41" customWidth="1"/>
    <col min="3590" max="3590" width="17.42578125" style="41" customWidth="1"/>
    <col min="3591" max="3591" width="1.5703125" style="41" customWidth="1"/>
    <col min="3592" max="3592" width="4.140625" style="41" customWidth="1"/>
    <col min="3593" max="3593" width="9.42578125" style="41" customWidth="1"/>
    <col min="3594" max="3594" width="5.7109375" style="41" customWidth="1"/>
    <col min="3595" max="3595" width="14.5703125" style="41" customWidth="1"/>
    <col min="3596" max="3596" width="2.42578125" style="41" customWidth="1"/>
    <col min="3597" max="3597" width="12.7109375" style="41" customWidth="1"/>
    <col min="3598" max="3598" width="15.7109375" style="41" customWidth="1"/>
    <col min="3599" max="3599" width="0.85546875" style="41" customWidth="1"/>
    <col min="3600" max="3600" width="12.85546875" style="41" customWidth="1"/>
    <col min="3601" max="3601" width="0.5703125" style="41" customWidth="1"/>
    <col min="3602" max="3602" width="14.28515625" style="41" customWidth="1"/>
    <col min="3603" max="3603" width="12.85546875" style="41" customWidth="1"/>
    <col min="3604" max="3840" width="9.140625" style="41"/>
    <col min="3841" max="3841" width="15.28515625" style="41" customWidth="1"/>
    <col min="3842" max="3842" width="28" style="41" customWidth="1"/>
    <col min="3843" max="3843" width="4.42578125" style="41" customWidth="1"/>
    <col min="3844" max="3844" width="0.28515625" style="41" customWidth="1"/>
    <col min="3845" max="3845" width="5" style="41" customWidth="1"/>
    <col min="3846" max="3846" width="17.42578125" style="41" customWidth="1"/>
    <col min="3847" max="3847" width="1.5703125" style="41" customWidth="1"/>
    <col min="3848" max="3848" width="4.140625" style="41" customWidth="1"/>
    <col min="3849" max="3849" width="9.42578125" style="41" customWidth="1"/>
    <col min="3850" max="3850" width="5.7109375" style="41" customWidth="1"/>
    <col min="3851" max="3851" width="14.5703125" style="41" customWidth="1"/>
    <col min="3852" max="3852" width="2.42578125" style="41" customWidth="1"/>
    <col min="3853" max="3853" width="12.7109375" style="41" customWidth="1"/>
    <col min="3854" max="3854" width="15.7109375" style="41" customWidth="1"/>
    <col min="3855" max="3855" width="0.85546875" style="41" customWidth="1"/>
    <col min="3856" max="3856" width="12.85546875" style="41" customWidth="1"/>
    <col min="3857" max="3857" width="0.5703125" style="41" customWidth="1"/>
    <col min="3858" max="3858" width="14.28515625" style="41" customWidth="1"/>
    <col min="3859" max="3859" width="12.85546875" style="41" customWidth="1"/>
    <col min="3860" max="4096" width="9.140625" style="41"/>
    <col min="4097" max="4097" width="15.28515625" style="41" customWidth="1"/>
    <col min="4098" max="4098" width="28" style="41" customWidth="1"/>
    <col min="4099" max="4099" width="4.42578125" style="41" customWidth="1"/>
    <col min="4100" max="4100" width="0.28515625" style="41" customWidth="1"/>
    <col min="4101" max="4101" width="5" style="41" customWidth="1"/>
    <col min="4102" max="4102" width="17.42578125" style="41" customWidth="1"/>
    <col min="4103" max="4103" width="1.5703125" style="41" customWidth="1"/>
    <col min="4104" max="4104" width="4.140625" style="41" customWidth="1"/>
    <col min="4105" max="4105" width="9.42578125" style="41" customWidth="1"/>
    <col min="4106" max="4106" width="5.7109375" style="41" customWidth="1"/>
    <col min="4107" max="4107" width="14.5703125" style="41" customWidth="1"/>
    <col min="4108" max="4108" width="2.42578125" style="41" customWidth="1"/>
    <col min="4109" max="4109" width="12.7109375" style="41" customWidth="1"/>
    <col min="4110" max="4110" width="15.7109375" style="41" customWidth="1"/>
    <col min="4111" max="4111" width="0.85546875" style="41" customWidth="1"/>
    <col min="4112" max="4112" width="12.85546875" style="41" customWidth="1"/>
    <col min="4113" max="4113" width="0.5703125" style="41" customWidth="1"/>
    <col min="4114" max="4114" width="14.28515625" style="41" customWidth="1"/>
    <col min="4115" max="4115" width="12.85546875" style="41" customWidth="1"/>
    <col min="4116" max="4352" width="9.140625" style="41"/>
    <col min="4353" max="4353" width="15.28515625" style="41" customWidth="1"/>
    <col min="4354" max="4354" width="28" style="41" customWidth="1"/>
    <col min="4355" max="4355" width="4.42578125" style="41" customWidth="1"/>
    <col min="4356" max="4356" width="0.28515625" style="41" customWidth="1"/>
    <col min="4357" max="4357" width="5" style="41" customWidth="1"/>
    <col min="4358" max="4358" width="17.42578125" style="41" customWidth="1"/>
    <col min="4359" max="4359" width="1.5703125" style="41" customWidth="1"/>
    <col min="4360" max="4360" width="4.140625" style="41" customWidth="1"/>
    <col min="4361" max="4361" width="9.42578125" style="41" customWidth="1"/>
    <col min="4362" max="4362" width="5.7109375" style="41" customWidth="1"/>
    <col min="4363" max="4363" width="14.5703125" style="41" customWidth="1"/>
    <col min="4364" max="4364" width="2.42578125" style="41" customWidth="1"/>
    <col min="4365" max="4365" width="12.7109375" style="41" customWidth="1"/>
    <col min="4366" max="4366" width="15.7109375" style="41" customWidth="1"/>
    <col min="4367" max="4367" width="0.85546875" style="41" customWidth="1"/>
    <col min="4368" max="4368" width="12.85546875" style="41" customWidth="1"/>
    <col min="4369" max="4369" width="0.5703125" style="41" customWidth="1"/>
    <col min="4370" max="4370" width="14.28515625" style="41" customWidth="1"/>
    <col min="4371" max="4371" width="12.85546875" style="41" customWidth="1"/>
    <col min="4372" max="4608" width="9.140625" style="41"/>
    <col min="4609" max="4609" width="15.28515625" style="41" customWidth="1"/>
    <col min="4610" max="4610" width="28" style="41" customWidth="1"/>
    <col min="4611" max="4611" width="4.42578125" style="41" customWidth="1"/>
    <col min="4612" max="4612" width="0.28515625" style="41" customWidth="1"/>
    <col min="4613" max="4613" width="5" style="41" customWidth="1"/>
    <col min="4614" max="4614" width="17.42578125" style="41" customWidth="1"/>
    <col min="4615" max="4615" width="1.5703125" style="41" customWidth="1"/>
    <col min="4616" max="4616" width="4.140625" style="41" customWidth="1"/>
    <col min="4617" max="4617" width="9.42578125" style="41" customWidth="1"/>
    <col min="4618" max="4618" width="5.7109375" style="41" customWidth="1"/>
    <col min="4619" max="4619" width="14.5703125" style="41" customWidth="1"/>
    <col min="4620" max="4620" width="2.42578125" style="41" customWidth="1"/>
    <col min="4621" max="4621" width="12.7109375" style="41" customWidth="1"/>
    <col min="4622" max="4622" width="15.7109375" style="41" customWidth="1"/>
    <col min="4623" max="4623" width="0.85546875" style="41" customWidth="1"/>
    <col min="4624" max="4624" width="12.85546875" style="41" customWidth="1"/>
    <col min="4625" max="4625" width="0.5703125" style="41" customWidth="1"/>
    <col min="4626" max="4626" width="14.28515625" style="41" customWidth="1"/>
    <col min="4627" max="4627" width="12.85546875" style="41" customWidth="1"/>
    <col min="4628" max="4864" width="9.140625" style="41"/>
    <col min="4865" max="4865" width="15.28515625" style="41" customWidth="1"/>
    <col min="4866" max="4866" width="28" style="41" customWidth="1"/>
    <col min="4867" max="4867" width="4.42578125" style="41" customWidth="1"/>
    <col min="4868" max="4868" width="0.28515625" style="41" customWidth="1"/>
    <col min="4869" max="4869" width="5" style="41" customWidth="1"/>
    <col min="4870" max="4870" width="17.42578125" style="41" customWidth="1"/>
    <col min="4871" max="4871" width="1.5703125" style="41" customWidth="1"/>
    <col min="4872" max="4872" width="4.140625" style="41" customWidth="1"/>
    <col min="4873" max="4873" width="9.42578125" style="41" customWidth="1"/>
    <col min="4874" max="4874" width="5.7109375" style="41" customWidth="1"/>
    <col min="4875" max="4875" width="14.5703125" style="41" customWidth="1"/>
    <col min="4876" max="4876" width="2.42578125" style="41" customWidth="1"/>
    <col min="4877" max="4877" width="12.7109375" style="41" customWidth="1"/>
    <col min="4878" max="4878" width="15.7109375" style="41" customWidth="1"/>
    <col min="4879" max="4879" width="0.85546875" style="41" customWidth="1"/>
    <col min="4880" max="4880" width="12.85546875" style="41" customWidth="1"/>
    <col min="4881" max="4881" width="0.5703125" style="41" customWidth="1"/>
    <col min="4882" max="4882" width="14.28515625" style="41" customWidth="1"/>
    <col min="4883" max="4883" width="12.85546875" style="41" customWidth="1"/>
    <col min="4884" max="5120" width="9.140625" style="41"/>
    <col min="5121" max="5121" width="15.28515625" style="41" customWidth="1"/>
    <col min="5122" max="5122" width="28" style="41" customWidth="1"/>
    <col min="5123" max="5123" width="4.42578125" style="41" customWidth="1"/>
    <col min="5124" max="5124" width="0.28515625" style="41" customWidth="1"/>
    <col min="5125" max="5125" width="5" style="41" customWidth="1"/>
    <col min="5126" max="5126" width="17.42578125" style="41" customWidth="1"/>
    <col min="5127" max="5127" width="1.5703125" style="41" customWidth="1"/>
    <col min="5128" max="5128" width="4.140625" style="41" customWidth="1"/>
    <col min="5129" max="5129" width="9.42578125" style="41" customWidth="1"/>
    <col min="5130" max="5130" width="5.7109375" style="41" customWidth="1"/>
    <col min="5131" max="5131" width="14.5703125" style="41" customWidth="1"/>
    <col min="5132" max="5132" width="2.42578125" style="41" customWidth="1"/>
    <col min="5133" max="5133" width="12.7109375" style="41" customWidth="1"/>
    <col min="5134" max="5134" width="15.7109375" style="41" customWidth="1"/>
    <col min="5135" max="5135" width="0.85546875" style="41" customWidth="1"/>
    <col min="5136" max="5136" width="12.85546875" style="41" customWidth="1"/>
    <col min="5137" max="5137" width="0.5703125" style="41" customWidth="1"/>
    <col min="5138" max="5138" width="14.28515625" style="41" customWidth="1"/>
    <col min="5139" max="5139" width="12.85546875" style="41" customWidth="1"/>
    <col min="5140" max="5376" width="9.140625" style="41"/>
    <col min="5377" max="5377" width="15.28515625" style="41" customWidth="1"/>
    <col min="5378" max="5378" width="28" style="41" customWidth="1"/>
    <col min="5379" max="5379" width="4.42578125" style="41" customWidth="1"/>
    <col min="5380" max="5380" width="0.28515625" style="41" customWidth="1"/>
    <col min="5381" max="5381" width="5" style="41" customWidth="1"/>
    <col min="5382" max="5382" width="17.42578125" style="41" customWidth="1"/>
    <col min="5383" max="5383" width="1.5703125" style="41" customWidth="1"/>
    <col min="5384" max="5384" width="4.140625" style="41" customWidth="1"/>
    <col min="5385" max="5385" width="9.42578125" style="41" customWidth="1"/>
    <col min="5386" max="5386" width="5.7109375" style="41" customWidth="1"/>
    <col min="5387" max="5387" width="14.5703125" style="41" customWidth="1"/>
    <col min="5388" max="5388" width="2.42578125" style="41" customWidth="1"/>
    <col min="5389" max="5389" width="12.7109375" style="41" customWidth="1"/>
    <col min="5390" max="5390" width="15.7109375" style="41" customWidth="1"/>
    <col min="5391" max="5391" width="0.85546875" style="41" customWidth="1"/>
    <col min="5392" max="5392" width="12.85546875" style="41" customWidth="1"/>
    <col min="5393" max="5393" width="0.5703125" style="41" customWidth="1"/>
    <col min="5394" max="5394" width="14.28515625" style="41" customWidth="1"/>
    <col min="5395" max="5395" width="12.85546875" style="41" customWidth="1"/>
    <col min="5396" max="5632" width="9.140625" style="41"/>
    <col min="5633" max="5633" width="15.28515625" style="41" customWidth="1"/>
    <col min="5634" max="5634" width="28" style="41" customWidth="1"/>
    <col min="5635" max="5635" width="4.42578125" style="41" customWidth="1"/>
    <col min="5636" max="5636" width="0.28515625" style="41" customWidth="1"/>
    <col min="5637" max="5637" width="5" style="41" customWidth="1"/>
    <col min="5638" max="5638" width="17.42578125" style="41" customWidth="1"/>
    <col min="5639" max="5639" width="1.5703125" style="41" customWidth="1"/>
    <col min="5640" max="5640" width="4.140625" style="41" customWidth="1"/>
    <col min="5641" max="5641" width="9.42578125" style="41" customWidth="1"/>
    <col min="5642" max="5642" width="5.7109375" style="41" customWidth="1"/>
    <col min="5643" max="5643" width="14.5703125" style="41" customWidth="1"/>
    <col min="5644" max="5644" width="2.42578125" style="41" customWidth="1"/>
    <col min="5645" max="5645" width="12.7109375" style="41" customWidth="1"/>
    <col min="5646" max="5646" width="15.7109375" style="41" customWidth="1"/>
    <col min="5647" max="5647" width="0.85546875" style="41" customWidth="1"/>
    <col min="5648" max="5648" width="12.85546875" style="41" customWidth="1"/>
    <col min="5649" max="5649" width="0.5703125" style="41" customWidth="1"/>
    <col min="5650" max="5650" width="14.28515625" style="41" customWidth="1"/>
    <col min="5651" max="5651" width="12.85546875" style="41" customWidth="1"/>
    <col min="5652" max="5888" width="9.140625" style="41"/>
    <col min="5889" max="5889" width="15.28515625" style="41" customWidth="1"/>
    <col min="5890" max="5890" width="28" style="41" customWidth="1"/>
    <col min="5891" max="5891" width="4.42578125" style="41" customWidth="1"/>
    <col min="5892" max="5892" width="0.28515625" style="41" customWidth="1"/>
    <col min="5893" max="5893" width="5" style="41" customWidth="1"/>
    <col min="5894" max="5894" width="17.42578125" style="41" customWidth="1"/>
    <col min="5895" max="5895" width="1.5703125" style="41" customWidth="1"/>
    <col min="5896" max="5896" width="4.140625" style="41" customWidth="1"/>
    <col min="5897" max="5897" width="9.42578125" style="41" customWidth="1"/>
    <col min="5898" max="5898" width="5.7109375" style="41" customWidth="1"/>
    <col min="5899" max="5899" width="14.5703125" style="41" customWidth="1"/>
    <col min="5900" max="5900" width="2.42578125" style="41" customWidth="1"/>
    <col min="5901" max="5901" width="12.7109375" style="41" customWidth="1"/>
    <col min="5902" max="5902" width="15.7109375" style="41" customWidth="1"/>
    <col min="5903" max="5903" width="0.85546875" style="41" customWidth="1"/>
    <col min="5904" max="5904" width="12.85546875" style="41" customWidth="1"/>
    <col min="5905" max="5905" width="0.5703125" style="41" customWidth="1"/>
    <col min="5906" max="5906" width="14.28515625" style="41" customWidth="1"/>
    <col min="5907" max="5907" width="12.85546875" style="41" customWidth="1"/>
    <col min="5908" max="6144" width="9.140625" style="41"/>
    <col min="6145" max="6145" width="15.28515625" style="41" customWidth="1"/>
    <col min="6146" max="6146" width="28" style="41" customWidth="1"/>
    <col min="6147" max="6147" width="4.42578125" style="41" customWidth="1"/>
    <col min="6148" max="6148" width="0.28515625" style="41" customWidth="1"/>
    <col min="6149" max="6149" width="5" style="41" customWidth="1"/>
    <col min="6150" max="6150" width="17.42578125" style="41" customWidth="1"/>
    <col min="6151" max="6151" width="1.5703125" style="41" customWidth="1"/>
    <col min="6152" max="6152" width="4.140625" style="41" customWidth="1"/>
    <col min="6153" max="6153" width="9.42578125" style="41" customWidth="1"/>
    <col min="6154" max="6154" width="5.7109375" style="41" customWidth="1"/>
    <col min="6155" max="6155" width="14.5703125" style="41" customWidth="1"/>
    <col min="6156" max="6156" width="2.42578125" style="41" customWidth="1"/>
    <col min="6157" max="6157" width="12.7109375" style="41" customWidth="1"/>
    <col min="6158" max="6158" width="15.7109375" style="41" customWidth="1"/>
    <col min="6159" max="6159" width="0.85546875" style="41" customWidth="1"/>
    <col min="6160" max="6160" width="12.85546875" style="41" customWidth="1"/>
    <col min="6161" max="6161" width="0.5703125" style="41" customWidth="1"/>
    <col min="6162" max="6162" width="14.28515625" style="41" customWidth="1"/>
    <col min="6163" max="6163" width="12.85546875" style="41" customWidth="1"/>
    <col min="6164" max="6400" width="9.140625" style="41"/>
    <col min="6401" max="6401" width="15.28515625" style="41" customWidth="1"/>
    <col min="6402" max="6402" width="28" style="41" customWidth="1"/>
    <col min="6403" max="6403" width="4.42578125" style="41" customWidth="1"/>
    <col min="6404" max="6404" width="0.28515625" style="41" customWidth="1"/>
    <col min="6405" max="6405" width="5" style="41" customWidth="1"/>
    <col min="6406" max="6406" width="17.42578125" style="41" customWidth="1"/>
    <col min="6407" max="6407" width="1.5703125" style="41" customWidth="1"/>
    <col min="6408" max="6408" width="4.140625" style="41" customWidth="1"/>
    <col min="6409" max="6409" width="9.42578125" style="41" customWidth="1"/>
    <col min="6410" max="6410" width="5.7109375" style="41" customWidth="1"/>
    <col min="6411" max="6411" width="14.5703125" style="41" customWidth="1"/>
    <col min="6412" max="6412" width="2.42578125" style="41" customWidth="1"/>
    <col min="6413" max="6413" width="12.7109375" style="41" customWidth="1"/>
    <col min="6414" max="6414" width="15.7109375" style="41" customWidth="1"/>
    <col min="6415" max="6415" width="0.85546875" style="41" customWidth="1"/>
    <col min="6416" max="6416" width="12.85546875" style="41" customWidth="1"/>
    <col min="6417" max="6417" width="0.5703125" style="41" customWidth="1"/>
    <col min="6418" max="6418" width="14.28515625" style="41" customWidth="1"/>
    <col min="6419" max="6419" width="12.85546875" style="41" customWidth="1"/>
    <col min="6420" max="6656" width="9.140625" style="41"/>
    <col min="6657" max="6657" width="15.28515625" style="41" customWidth="1"/>
    <col min="6658" max="6658" width="28" style="41" customWidth="1"/>
    <col min="6659" max="6659" width="4.42578125" style="41" customWidth="1"/>
    <col min="6660" max="6660" width="0.28515625" style="41" customWidth="1"/>
    <col min="6661" max="6661" width="5" style="41" customWidth="1"/>
    <col min="6662" max="6662" width="17.42578125" style="41" customWidth="1"/>
    <col min="6663" max="6663" width="1.5703125" style="41" customWidth="1"/>
    <col min="6664" max="6664" width="4.140625" style="41" customWidth="1"/>
    <col min="6665" max="6665" width="9.42578125" style="41" customWidth="1"/>
    <col min="6666" max="6666" width="5.7109375" style="41" customWidth="1"/>
    <col min="6667" max="6667" width="14.5703125" style="41" customWidth="1"/>
    <col min="6668" max="6668" width="2.42578125" style="41" customWidth="1"/>
    <col min="6669" max="6669" width="12.7109375" style="41" customWidth="1"/>
    <col min="6670" max="6670" width="15.7109375" style="41" customWidth="1"/>
    <col min="6671" max="6671" width="0.85546875" style="41" customWidth="1"/>
    <col min="6672" max="6672" width="12.85546875" style="41" customWidth="1"/>
    <col min="6673" max="6673" width="0.5703125" style="41" customWidth="1"/>
    <col min="6674" max="6674" width="14.28515625" style="41" customWidth="1"/>
    <col min="6675" max="6675" width="12.85546875" style="41" customWidth="1"/>
    <col min="6676" max="6912" width="9.140625" style="41"/>
    <col min="6913" max="6913" width="15.28515625" style="41" customWidth="1"/>
    <col min="6914" max="6914" width="28" style="41" customWidth="1"/>
    <col min="6915" max="6915" width="4.42578125" style="41" customWidth="1"/>
    <col min="6916" max="6916" width="0.28515625" style="41" customWidth="1"/>
    <col min="6917" max="6917" width="5" style="41" customWidth="1"/>
    <col min="6918" max="6918" width="17.42578125" style="41" customWidth="1"/>
    <col min="6919" max="6919" width="1.5703125" style="41" customWidth="1"/>
    <col min="6920" max="6920" width="4.140625" style="41" customWidth="1"/>
    <col min="6921" max="6921" width="9.42578125" style="41" customWidth="1"/>
    <col min="6922" max="6922" width="5.7109375" style="41" customWidth="1"/>
    <col min="6923" max="6923" width="14.5703125" style="41" customWidth="1"/>
    <col min="6924" max="6924" width="2.42578125" style="41" customWidth="1"/>
    <col min="6925" max="6925" width="12.7109375" style="41" customWidth="1"/>
    <col min="6926" max="6926" width="15.7109375" style="41" customWidth="1"/>
    <col min="6927" max="6927" width="0.85546875" style="41" customWidth="1"/>
    <col min="6928" max="6928" width="12.85546875" style="41" customWidth="1"/>
    <col min="6929" max="6929" width="0.5703125" style="41" customWidth="1"/>
    <col min="6930" max="6930" width="14.28515625" style="41" customWidth="1"/>
    <col min="6931" max="6931" width="12.85546875" style="41" customWidth="1"/>
    <col min="6932" max="7168" width="9.140625" style="41"/>
    <col min="7169" max="7169" width="15.28515625" style="41" customWidth="1"/>
    <col min="7170" max="7170" width="28" style="41" customWidth="1"/>
    <col min="7171" max="7171" width="4.42578125" style="41" customWidth="1"/>
    <col min="7172" max="7172" width="0.28515625" style="41" customWidth="1"/>
    <col min="7173" max="7173" width="5" style="41" customWidth="1"/>
    <col min="7174" max="7174" width="17.42578125" style="41" customWidth="1"/>
    <col min="7175" max="7175" width="1.5703125" style="41" customWidth="1"/>
    <col min="7176" max="7176" width="4.140625" style="41" customWidth="1"/>
    <col min="7177" max="7177" width="9.42578125" style="41" customWidth="1"/>
    <col min="7178" max="7178" width="5.7109375" style="41" customWidth="1"/>
    <col min="7179" max="7179" width="14.5703125" style="41" customWidth="1"/>
    <col min="7180" max="7180" width="2.42578125" style="41" customWidth="1"/>
    <col min="7181" max="7181" width="12.7109375" style="41" customWidth="1"/>
    <col min="7182" max="7182" width="15.7109375" style="41" customWidth="1"/>
    <col min="7183" max="7183" width="0.85546875" style="41" customWidth="1"/>
    <col min="7184" max="7184" width="12.85546875" style="41" customWidth="1"/>
    <col min="7185" max="7185" width="0.5703125" style="41" customWidth="1"/>
    <col min="7186" max="7186" width="14.28515625" style="41" customWidth="1"/>
    <col min="7187" max="7187" width="12.85546875" style="41" customWidth="1"/>
    <col min="7188" max="7424" width="9.140625" style="41"/>
    <col min="7425" max="7425" width="15.28515625" style="41" customWidth="1"/>
    <col min="7426" max="7426" width="28" style="41" customWidth="1"/>
    <col min="7427" max="7427" width="4.42578125" style="41" customWidth="1"/>
    <col min="7428" max="7428" width="0.28515625" style="41" customWidth="1"/>
    <col min="7429" max="7429" width="5" style="41" customWidth="1"/>
    <col min="7430" max="7430" width="17.42578125" style="41" customWidth="1"/>
    <col min="7431" max="7431" width="1.5703125" style="41" customWidth="1"/>
    <col min="7432" max="7432" width="4.140625" style="41" customWidth="1"/>
    <col min="7433" max="7433" width="9.42578125" style="41" customWidth="1"/>
    <col min="7434" max="7434" width="5.7109375" style="41" customWidth="1"/>
    <col min="7435" max="7435" width="14.5703125" style="41" customWidth="1"/>
    <col min="7436" max="7436" width="2.42578125" style="41" customWidth="1"/>
    <col min="7437" max="7437" width="12.7109375" style="41" customWidth="1"/>
    <col min="7438" max="7438" width="15.7109375" style="41" customWidth="1"/>
    <col min="7439" max="7439" width="0.85546875" style="41" customWidth="1"/>
    <col min="7440" max="7440" width="12.85546875" style="41" customWidth="1"/>
    <col min="7441" max="7441" width="0.5703125" style="41" customWidth="1"/>
    <col min="7442" max="7442" width="14.28515625" style="41" customWidth="1"/>
    <col min="7443" max="7443" width="12.85546875" style="41" customWidth="1"/>
    <col min="7444" max="7680" width="9.140625" style="41"/>
    <col min="7681" max="7681" width="15.28515625" style="41" customWidth="1"/>
    <col min="7682" max="7682" width="28" style="41" customWidth="1"/>
    <col min="7683" max="7683" width="4.42578125" style="41" customWidth="1"/>
    <col min="7684" max="7684" width="0.28515625" style="41" customWidth="1"/>
    <col min="7685" max="7685" width="5" style="41" customWidth="1"/>
    <col min="7686" max="7686" width="17.42578125" style="41" customWidth="1"/>
    <col min="7687" max="7687" width="1.5703125" style="41" customWidth="1"/>
    <col min="7688" max="7688" width="4.140625" style="41" customWidth="1"/>
    <col min="7689" max="7689" width="9.42578125" style="41" customWidth="1"/>
    <col min="7690" max="7690" width="5.7109375" style="41" customWidth="1"/>
    <col min="7691" max="7691" width="14.5703125" style="41" customWidth="1"/>
    <col min="7692" max="7692" width="2.42578125" style="41" customWidth="1"/>
    <col min="7693" max="7693" width="12.7109375" style="41" customWidth="1"/>
    <col min="7694" max="7694" width="15.7109375" style="41" customWidth="1"/>
    <col min="7695" max="7695" width="0.85546875" style="41" customWidth="1"/>
    <col min="7696" max="7696" width="12.85546875" style="41" customWidth="1"/>
    <col min="7697" max="7697" width="0.5703125" style="41" customWidth="1"/>
    <col min="7698" max="7698" width="14.28515625" style="41" customWidth="1"/>
    <col min="7699" max="7699" width="12.85546875" style="41" customWidth="1"/>
    <col min="7700" max="7936" width="9.140625" style="41"/>
    <col min="7937" max="7937" width="15.28515625" style="41" customWidth="1"/>
    <col min="7938" max="7938" width="28" style="41" customWidth="1"/>
    <col min="7939" max="7939" width="4.42578125" style="41" customWidth="1"/>
    <col min="7940" max="7940" width="0.28515625" style="41" customWidth="1"/>
    <col min="7941" max="7941" width="5" style="41" customWidth="1"/>
    <col min="7942" max="7942" width="17.42578125" style="41" customWidth="1"/>
    <col min="7943" max="7943" width="1.5703125" style="41" customWidth="1"/>
    <col min="7944" max="7944" width="4.140625" style="41" customWidth="1"/>
    <col min="7945" max="7945" width="9.42578125" style="41" customWidth="1"/>
    <col min="7946" max="7946" width="5.7109375" style="41" customWidth="1"/>
    <col min="7947" max="7947" width="14.5703125" style="41" customWidth="1"/>
    <col min="7948" max="7948" width="2.42578125" style="41" customWidth="1"/>
    <col min="7949" max="7949" width="12.7109375" style="41" customWidth="1"/>
    <col min="7950" max="7950" width="15.7109375" style="41" customWidth="1"/>
    <col min="7951" max="7951" width="0.85546875" style="41" customWidth="1"/>
    <col min="7952" max="7952" width="12.85546875" style="41" customWidth="1"/>
    <col min="7953" max="7953" width="0.5703125" style="41" customWidth="1"/>
    <col min="7954" max="7954" width="14.28515625" style="41" customWidth="1"/>
    <col min="7955" max="7955" width="12.85546875" style="41" customWidth="1"/>
    <col min="7956" max="8192" width="9.140625" style="41"/>
    <col min="8193" max="8193" width="15.28515625" style="41" customWidth="1"/>
    <col min="8194" max="8194" width="28" style="41" customWidth="1"/>
    <col min="8195" max="8195" width="4.42578125" style="41" customWidth="1"/>
    <col min="8196" max="8196" width="0.28515625" style="41" customWidth="1"/>
    <col min="8197" max="8197" width="5" style="41" customWidth="1"/>
    <col min="8198" max="8198" width="17.42578125" style="41" customWidth="1"/>
    <col min="8199" max="8199" width="1.5703125" style="41" customWidth="1"/>
    <col min="8200" max="8200" width="4.140625" style="41" customWidth="1"/>
    <col min="8201" max="8201" width="9.42578125" style="41" customWidth="1"/>
    <col min="8202" max="8202" width="5.7109375" style="41" customWidth="1"/>
    <col min="8203" max="8203" width="14.5703125" style="41" customWidth="1"/>
    <col min="8204" max="8204" width="2.42578125" style="41" customWidth="1"/>
    <col min="8205" max="8205" width="12.7109375" style="41" customWidth="1"/>
    <col min="8206" max="8206" width="15.7109375" style="41" customWidth="1"/>
    <col min="8207" max="8207" width="0.85546875" style="41" customWidth="1"/>
    <col min="8208" max="8208" width="12.85546875" style="41" customWidth="1"/>
    <col min="8209" max="8209" width="0.5703125" style="41" customWidth="1"/>
    <col min="8210" max="8210" width="14.28515625" style="41" customWidth="1"/>
    <col min="8211" max="8211" width="12.85546875" style="41" customWidth="1"/>
    <col min="8212" max="8448" width="9.140625" style="41"/>
    <col min="8449" max="8449" width="15.28515625" style="41" customWidth="1"/>
    <col min="8450" max="8450" width="28" style="41" customWidth="1"/>
    <col min="8451" max="8451" width="4.42578125" style="41" customWidth="1"/>
    <col min="8452" max="8452" width="0.28515625" style="41" customWidth="1"/>
    <col min="8453" max="8453" width="5" style="41" customWidth="1"/>
    <col min="8454" max="8454" width="17.42578125" style="41" customWidth="1"/>
    <col min="8455" max="8455" width="1.5703125" style="41" customWidth="1"/>
    <col min="8456" max="8456" width="4.140625" style="41" customWidth="1"/>
    <col min="8457" max="8457" width="9.42578125" style="41" customWidth="1"/>
    <col min="8458" max="8458" width="5.7109375" style="41" customWidth="1"/>
    <col min="8459" max="8459" width="14.5703125" style="41" customWidth="1"/>
    <col min="8460" max="8460" width="2.42578125" style="41" customWidth="1"/>
    <col min="8461" max="8461" width="12.7109375" style="41" customWidth="1"/>
    <col min="8462" max="8462" width="15.7109375" style="41" customWidth="1"/>
    <col min="8463" max="8463" width="0.85546875" style="41" customWidth="1"/>
    <col min="8464" max="8464" width="12.85546875" style="41" customWidth="1"/>
    <col min="8465" max="8465" width="0.5703125" style="41" customWidth="1"/>
    <col min="8466" max="8466" width="14.28515625" style="41" customWidth="1"/>
    <col min="8467" max="8467" width="12.85546875" style="41" customWidth="1"/>
    <col min="8468" max="8704" width="9.140625" style="41"/>
    <col min="8705" max="8705" width="15.28515625" style="41" customWidth="1"/>
    <col min="8706" max="8706" width="28" style="41" customWidth="1"/>
    <col min="8707" max="8707" width="4.42578125" style="41" customWidth="1"/>
    <col min="8708" max="8708" width="0.28515625" style="41" customWidth="1"/>
    <col min="8709" max="8709" width="5" style="41" customWidth="1"/>
    <col min="8710" max="8710" width="17.42578125" style="41" customWidth="1"/>
    <col min="8711" max="8711" width="1.5703125" style="41" customWidth="1"/>
    <col min="8712" max="8712" width="4.140625" style="41" customWidth="1"/>
    <col min="8713" max="8713" width="9.42578125" style="41" customWidth="1"/>
    <col min="8714" max="8714" width="5.7109375" style="41" customWidth="1"/>
    <col min="8715" max="8715" width="14.5703125" style="41" customWidth="1"/>
    <col min="8716" max="8716" width="2.42578125" style="41" customWidth="1"/>
    <col min="8717" max="8717" width="12.7109375" style="41" customWidth="1"/>
    <col min="8718" max="8718" width="15.7109375" style="41" customWidth="1"/>
    <col min="8719" max="8719" width="0.85546875" style="41" customWidth="1"/>
    <col min="8720" max="8720" width="12.85546875" style="41" customWidth="1"/>
    <col min="8721" max="8721" width="0.5703125" style="41" customWidth="1"/>
    <col min="8722" max="8722" width="14.28515625" style="41" customWidth="1"/>
    <col min="8723" max="8723" width="12.85546875" style="41" customWidth="1"/>
    <col min="8724" max="8960" width="9.140625" style="41"/>
    <col min="8961" max="8961" width="15.28515625" style="41" customWidth="1"/>
    <col min="8962" max="8962" width="28" style="41" customWidth="1"/>
    <col min="8963" max="8963" width="4.42578125" style="41" customWidth="1"/>
    <col min="8964" max="8964" width="0.28515625" style="41" customWidth="1"/>
    <col min="8965" max="8965" width="5" style="41" customWidth="1"/>
    <col min="8966" max="8966" width="17.42578125" style="41" customWidth="1"/>
    <col min="8967" max="8967" width="1.5703125" style="41" customWidth="1"/>
    <col min="8968" max="8968" width="4.140625" style="41" customWidth="1"/>
    <col min="8969" max="8969" width="9.42578125" style="41" customWidth="1"/>
    <col min="8970" max="8970" width="5.7109375" style="41" customWidth="1"/>
    <col min="8971" max="8971" width="14.5703125" style="41" customWidth="1"/>
    <col min="8972" max="8972" width="2.42578125" style="41" customWidth="1"/>
    <col min="8973" max="8973" width="12.7109375" style="41" customWidth="1"/>
    <col min="8974" max="8974" width="15.7109375" style="41" customWidth="1"/>
    <col min="8975" max="8975" width="0.85546875" style="41" customWidth="1"/>
    <col min="8976" max="8976" width="12.85546875" style="41" customWidth="1"/>
    <col min="8977" max="8977" width="0.5703125" style="41" customWidth="1"/>
    <col min="8978" max="8978" width="14.28515625" style="41" customWidth="1"/>
    <col min="8979" max="8979" width="12.85546875" style="41" customWidth="1"/>
    <col min="8980" max="9216" width="9.140625" style="41"/>
    <col min="9217" max="9217" width="15.28515625" style="41" customWidth="1"/>
    <col min="9218" max="9218" width="28" style="41" customWidth="1"/>
    <col min="9219" max="9219" width="4.42578125" style="41" customWidth="1"/>
    <col min="9220" max="9220" width="0.28515625" style="41" customWidth="1"/>
    <col min="9221" max="9221" width="5" style="41" customWidth="1"/>
    <col min="9222" max="9222" width="17.42578125" style="41" customWidth="1"/>
    <col min="9223" max="9223" width="1.5703125" style="41" customWidth="1"/>
    <col min="9224" max="9224" width="4.140625" style="41" customWidth="1"/>
    <col min="9225" max="9225" width="9.42578125" style="41" customWidth="1"/>
    <col min="9226" max="9226" width="5.7109375" style="41" customWidth="1"/>
    <col min="9227" max="9227" width="14.5703125" style="41" customWidth="1"/>
    <col min="9228" max="9228" width="2.42578125" style="41" customWidth="1"/>
    <col min="9229" max="9229" width="12.7109375" style="41" customWidth="1"/>
    <col min="9230" max="9230" width="15.7109375" style="41" customWidth="1"/>
    <col min="9231" max="9231" width="0.85546875" style="41" customWidth="1"/>
    <col min="9232" max="9232" width="12.85546875" style="41" customWidth="1"/>
    <col min="9233" max="9233" width="0.5703125" style="41" customWidth="1"/>
    <col min="9234" max="9234" width="14.28515625" style="41" customWidth="1"/>
    <col min="9235" max="9235" width="12.85546875" style="41" customWidth="1"/>
    <col min="9236" max="9472" width="9.140625" style="41"/>
    <col min="9473" max="9473" width="15.28515625" style="41" customWidth="1"/>
    <col min="9474" max="9474" width="28" style="41" customWidth="1"/>
    <col min="9475" max="9475" width="4.42578125" style="41" customWidth="1"/>
    <col min="9476" max="9476" width="0.28515625" style="41" customWidth="1"/>
    <col min="9477" max="9477" width="5" style="41" customWidth="1"/>
    <col min="9478" max="9478" width="17.42578125" style="41" customWidth="1"/>
    <col min="9479" max="9479" width="1.5703125" style="41" customWidth="1"/>
    <col min="9480" max="9480" width="4.140625" style="41" customWidth="1"/>
    <col min="9481" max="9481" width="9.42578125" style="41" customWidth="1"/>
    <col min="9482" max="9482" width="5.7109375" style="41" customWidth="1"/>
    <col min="9483" max="9483" width="14.5703125" style="41" customWidth="1"/>
    <col min="9484" max="9484" width="2.42578125" style="41" customWidth="1"/>
    <col min="9485" max="9485" width="12.7109375" style="41" customWidth="1"/>
    <col min="9486" max="9486" width="15.7109375" style="41" customWidth="1"/>
    <col min="9487" max="9487" width="0.85546875" style="41" customWidth="1"/>
    <col min="9488" max="9488" width="12.85546875" style="41" customWidth="1"/>
    <col min="9489" max="9489" width="0.5703125" style="41" customWidth="1"/>
    <col min="9490" max="9490" width="14.28515625" style="41" customWidth="1"/>
    <col min="9491" max="9491" width="12.85546875" style="41" customWidth="1"/>
    <col min="9492" max="9728" width="9.140625" style="41"/>
    <col min="9729" max="9729" width="15.28515625" style="41" customWidth="1"/>
    <col min="9730" max="9730" width="28" style="41" customWidth="1"/>
    <col min="9731" max="9731" width="4.42578125" style="41" customWidth="1"/>
    <col min="9732" max="9732" width="0.28515625" style="41" customWidth="1"/>
    <col min="9733" max="9733" width="5" style="41" customWidth="1"/>
    <col min="9734" max="9734" width="17.42578125" style="41" customWidth="1"/>
    <col min="9735" max="9735" width="1.5703125" style="41" customWidth="1"/>
    <col min="9736" max="9736" width="4.140625" style="41" customWidth="1"/>
    <col min="9737" max="9737" width="9.42578125" style="41" customWidth="1"/>
    <col min="9738" max="9738" width="5.7109375" style="41" customWidth="1"/>
    <col min="9739" max="9739" width="14.5703125" style="41" customWidth="1"/>
    <col min="9740" max="9740" width="2.42578125" style="41" customWidth="1"/>
    <col min="9741" max="9741" width="12.7109375" style="41" customWidth="1"/>
    <col min="9742" max="9742" width="15.7109375" style="41" customWidth="1"/>
    <col min="9743" max="9743" width="0.85546875" style="41" customWidth="1"/>
    <col min="9744" max="9744" width="12.85546875" style="41" customWidth="1"/>
    <col min="9745" max="9745" width="0.5703125" style="41" customWidth="1"/>
    <col min="9746" max="9746" width="14.28515625" style="41" customWidth="1"/>
    <col min="9747" max="9747" width="12.85546875" style="41" customWidth="1"/>
    <col min="9748" max="9984" width="9.140625" style="41"/>
    <col min="9985" max="9985" width="15.28515625" style="41" customWidth="1"/>
    <col min="9986" max="9986" width="28" style="41" customWidth="1"/>
    <col min="9987" max="9987" width="4.42578125" style="41" customWidth="1"/>
    <col min="9988" max="9988" width="0.28515625" style="41" customWidth="1"/>
    <col min="9989" max="9989" width="5" style="41" customWidth="1"/>
    <col min="9990" max="9990" width="17.42578125" style="41" customWidth="1"/>
    <col min="9991" max="9991" width="1.5703125" style="41" customWidth="1"/>
    <col min="9992" max="9992" width="4.140625" style="41" customWidth="1"/>
    <col min="9993" max="9993" width="9.42578125" style="41" customWidth="1"/>
    <col min="9994" max="9994" width="5.7109375" style="41" customWidth="1"/>
    <col min="9995" max="9995" width="14.5703125" style="41" customWidth="1"/>
    <col min="9996" max="9996" width="2.42578125" style="41" customWidth="1"/>
    <col min="9997" max="9997" width="12.7109375" style="41" customWidth="1"/>
    <col min="9998" max="9998" width="15.7109375" style="41" customWidth="1"/>
    <col min="9999" max="9999" width="0.85546875" style="41" customWidth="1"/>
    <col min="10000" max="10000" width="12.85546875" style="41" customWidth="1"/>
    <col min="10001" max="10001" width="0.5703125" style="41" customWidth="1"/>
    <col min="10002" max="10002" width="14.28515625" style="41" customWidth="1"/>
    <col min="10003" max="10003" width="12.85546875" style="41" customWidth="1"/>
    <col min="10004" max="10240" width="9.140625" style="41"/>
    <col min="10241" max="10241" width="15.28515625" style="41" customWidth="1"/>
    <col min="10242" max="10242" width="28" style="41" customWidth="1"/>
    <col min="10243" max="10243" width="4.42578125" style="41" customWidth="1"/>
    <col min="10244" max="10244" width="0.28515625" style="41" customWidth="1"/>
    <col min="10245" max="10245" width="5" style="41" customWidth="1"/>
    <col min="10246" max="10246" width="17.42578125" style="41" customWidth="1"/>
    <col min="10247" max="10247" width="1.5703125" style="41" customWidth="1"/>
    <col min="10248" max="10248" width="4.140625" style="41" customWidth="1"/>
    <col min="10249" max="10249" width="9.42578125" style="41" customWidth="1"/>
    <col min="10250" max="10250" width="5.7109375" style="41" customWidth="1"/>
    <col min="10251" max="10251" width="14.5703125" style="41" customWidth="1"/>
    <col min="10252" max="10252" width="2.42578125" style="41" customWidth="1"/>
    <col min="10253" max="10253" width="12.7109375" style="41" customWidth="1"/>
    <col min="10254" max="10254" width="15.7109375" style="41" customWidth="1"/>
    <col min="10255" max="10255" width="0.85546875" style="41" customWidth="1"/>
    <col min="10256" max="10256" width="12.85546875" style="41" customWidth="1"/>
    <col min="10257" max="10257" width="0.5703125" style="41" customWidth="1"/>
    <col min="10258" max="10258" width="14.28515625" style="41" customWidth="1"/>
    <col min="10259" max="10259" width="12.85546875" style="41" customWidth="1"/>
    <col min="10260" max="10496" width="9.140625" style="41"/>
    <col min="10497" max="10497" width="15.28515625" style="41" customWidth="1"/>
    <col min="10498" max="10498" width="28" style="41" customWidth="1"/>
    <col min="10499" max="10499" width="4.42578125" style="41" customWidth="1"/>
    <col min="10500" max="10500" width="0.28515625" style="41" customWidth="1"/>
    <col min="10501" max="10501" width="5" style="41" customWidth="1"/>
    <col min="10502" max="10502" width="17.42578125" style="41" customWidth="1"/>
    <col min="10503" max="10503" width="1.5703125" style="41" customWidth="1"/>
    <col min="10504" max="10504" width="4.140625" style="41" customWidth="1"/>
    <col min="10505" max="10505" width="9.42578125" style="41" customWidth="1"/>
    <col min="10506" max="10506" width="5.7109375" style="41" customWidth="1"/>
    <col min="10507" max="10507" width="14.5703125" style="41" customWidth="1"/>
    <col min="10508" max="10508" width="2.42578125" style="41" customWidth="1"/>
    <col min="10509" max="10509" width="12.7109375" style="41" customWidth="1"/>
    <col min="10510" max="10510" width="15.7109375" style="41" customWidth="1"/>
    <col min="10511" max="10511" width="0.85546875" style="41" customWidth="1"/>
    <col min="10512" max="10512" width="12.85546875" style="41" customWidth="1"/>
    <col min="10513" max="10513" width="0.5703125" style="41" customWidth="1"/>
    <col min="10514" max="10514" width="14.28515625" style="41" customWidth="1"/>
    <col min="10515" max="10515" width="12.85546875" style="41" customWidth="1"/>
    <col min="10516" max="10752" width="9.140625" style="41"/>
    <col min="10753" max="10753" width="15.28515625" style="41" customWidth="1"/>
    <col min="10754" max="10754" width="28" style="41" customWidth="1"/>
    <col min="10755" max="10755" width="4.42578125" style="41" customWidth="1"/>
    <col min="10756" max="10756" width="0.28515625" style="41" customWidth="1"/>
    <col min="10757" max="10757" width="5" style="41" customWidth="1"/>
    <col min="10758" max="10758" width="17.42578125" style="41" customWidth="1"/>
    <col min="10759" max="10759" width="1.5703125" style="41" customWidth="1"/>
    <col min="10760" max="10760" width="4.140625" style="41" customWidth="1"/>
    <col min="10761" max="10761" width="9.42578125" style="41" customWidth="1"/>
    <col min="10762" max="10762" width="5.7109375" style="41" customWidth="1"/>
    <col min="10763" max="10763" width="14.5703125" style="41" customWidth="1"/>
    <col min="10764" max="10764" width="2.42578125" style="41" customWidth="1"/>
    <col min="10765" max="10765" width="12.7109375" style="41" customWidth="1"/>
    <col min="10766" max="10766" width="15.7109375" style="41" customWidth="1"/>
    <col min="10767" max="10767" width="0.85546875" style="41" customWidth="1"/>
    <col min="10768" max="10768" width="12.85546875" style="41" customWidth="1"/>
    <col min="10769" max="10769" width="0.5703125" style="41" customWidth="1"/>
    <col min="10770" max="10770" width="14.28515625" style="41" customWidth="1"/>
    <col min="10771" max="10771" width="12.85546875" style="41" customWidth="1"/>
    <col min="10772" max="11008" width="9.140625" style="41"/>
    <col min="11009" max="11009" width="15.28515625" style="41" customWidth="1"/>
    <col min="11010" max="11010" width="28" style="41" customWidth="1"/>
    <col min="11011" max="11011" width="4.42578125" style="41" customWidth="1"/>
    <col min="11012" max="11012" width="0.28515625" style="41" customWidth="1"/>
    <col min="11013" max="11013" width="5" style="41" customWidth="1"/>
    <col min="11014" max="11014" width="17.42578125" style="41" customWidth="1"/>
    <col min="11015" max="11015" width="1.5703125" style="41" customWidth="1"/>
    <col min="11016" max="11016" width="4.140625" style="41" customWidth="1"/>
    <col min="11017" max="11017" width="9.42578125" style="41" customWidth="1"/>
    <col min="11018" max="11018" width="5.7109375" style="41" customWidth="1"/>
    <col min="11019" max="11019" width="14.5703125" style="41" customWidth="1"/>
    <col min="11020" max="11020" width="2.42578125" style="41" customWidth="1"/>
    <col min="11021" max="11021" width="12.7109375" style="41" customWidth="1"/>
    <col min="11022" max="11022" width="15.7109375" style="41" customWidth="1"/>
    <col min="11023" max="11023" width="0.85546875" style="41" customWidth="1"/>
    <col min="11024" max="11024" width="12.85546875" style="41" customWidth="1"/>
    <col min="11025" max="11025" width="0.5703125" style="41" customWidth="1"/>
    <col min="11026" max="11026" width="14.28515625" style="41" customWidth="1"/>
    <col min="11027" max="11027" width="12.85546875" style="41" customWidth="1"/>
    <col min="11028" max="11264" width="9.140625" style="41"/>
    <col min="11265" max="11265" width="15.28515625" style="41" customWidth="1"/>
    <col min="11266" max="11266" width="28" style="41" customWidth="1"/>
    <col min="11267" max="11267" width="4.42578125" style="41" customWidth="1"/>
    <col min="11268" max="11268" width="0.28515625" style="41" customWidth="1"/>
    <col min="11269" max="11269" width="5" style="41" customWidth="1"/>
    <col min="11270" max="11270" width="17.42578125" style="41" customWidth="1"/>
    <col min="11271" max="11271" width="1.5703125" style="41" customWidth="1"/>
    <col min="11272" max="11272" width="4.140625" style="41" customWidth="1"/>
    <col min="11273" max="11273" width="9.42578125" style="41" customWidth="1"/>
    <col min="11274" max="11274" width="5.7109375" style="41" customWidth="1"/>
    <col min="11275" max="11275" width="14.5703125" style="41" customWidth="1"/>
    <col min="11276" max="11276" width="2.42578125" style="41" customWidth="1"/>
    <col min="11277" max="11277" width="12.7109375" style="41" customWidth="1"/>
    <col min="11278" max="11278" width="15.7109375" style="41" customWidth="1"/>
    <col min="11279" max="11279" width="0.85546875" style="41" customWidth="1"/>
    <col min="11280" max="11280" width="12.85546875" style="41" customWidth="1"/>
    <col min="11281" max="11281" width="0.5703125" style="41" customWidth="1"/>
    <col min="11282" max="11282" width="14.28515625" style="41" customWidth="1"/>
    <col min="11283" max="11283" width="12.85546875" style="41" customWidth="1"/>
    <col min="11284" max="11520" width="9.140625" style="41"/>
    <col min="11521" max="11521" width="15.28515625" style="41" customWidth="1"/>
    <col min="11522" max="11522" width="28" style="41" customWidth="1"/>
    <col min="11523" max="11523" width="4.42578125" style="41" customWidth="1"/>
    <col min="11524" max="11524" width="0.28515625" style="41" customWidth="1"/>
    <col min="11525" max="11525" width="5" style="41" customWidth="1"/>
    <col min="11526" max="11526" width="17.42578125" style="41" customWidth="1"/>
    <col min="11527" max="11527" width="1.5703125" style="41" customWidth="1"/>
    <col min="11528" max="11528" width="4.140625" style="41" customWidth="1"/>
    <col min="11529" max="11529" width="9.42578125" style="41" customWidth="1"/>
    <col min="11530" max="11530" width="5.7109375" style="41" customWidth="1"/>
    <col min="11531" max="11531" width="14.5703125" style="41" customWidth="1"/>
    <col min="11532" max="11532" width="2.42578125" style="41" customWidth="1"/>
    <col min="11533" max="11533" width="12.7109375" style="41" customWidth="1"/>
    <col min="11534" max="11534" width="15.7109375" style="41" customWidth="1"/>
    <col min="11535" max="11535" width="0.85546875" style="41" customWidth="1"/>
    <col min="11536" max="11536" width="12.85546875" style="41" customWidth="1"/>
    <col min="11537" max="11537" width="0.5703125" style="41" customWidth="1"/>
    <col min="11538" max="11538" width="14.28515625" style="41" customWidth="1"/>
    <col min="11539" max="11539" width="12.85546875" style="41" customWidth="1"/>
    <col min="11540" max="11776" width="9.140625" style="41"/>
    <col min="11777" max="11777" width="15.28515625" style="41" customWidth="1"/>
    <col min="11778" max="11778" width="28" style="41" customWidth="1"/>
    <col min="11779" max="11779" width="4.42578125" style="41" customWidth="1"/>
    <col min="11780" max="11780" width="0.28515625" style="41" customWidth="1"/>
    <col min="11781" max="11781" width="5" style="41" customWidth="1"/>
    <col min="11782" max="11782" width="17.42578125" style="41" customWidth="1"/>
    <col min="11783" max="11783" width="1.5703125" style="41" customWidth="1"/>
    <col min="11784" max="11784" width="4.140625" style="41" customWidth="1"/>
    <col min="11785" max="11785" width="9.42578125" style="41" customWidth="1"/>
    <col min="11786" max="11786" width="5.7109375" style="41" customWidth="1"/>
    <col min="11787" max="11787" width="14.5703125" style="41" customWidth="1"/>
    <col min="11788" max="11788" width="2.42578125" style="41" customWidth="1"/>
    <col min="11789" max="11789" width="12.7109375" style="41" customWidth="1"/>
    <col min="11790" max="11790" width="15.7109375" style="41" customWidth="1"/>
    <col min="11791" max="11791" width="0.85546875" style="41" customWidth="1"/>
    <col min="11792" max="11792" width="12.85546875" style="41" customWidth="1"/>
    <col min="11793" max="11793" width="0.5703125" style="41" customWidth="1"/>
    <col min="11794" max="11794" width="14.28515625" style="41" customWidth="1"/>
    <col min="11795" max="11795" width="12.85546875" style="41" customWidth="1"/>
    <col min="11796" max="12032" width="9.140625" style="41"/>
    <col min="12033" max="12033" width="15.28515625" style="41" customWidth="1"/>
    <col min="12034" max="12034" width="28" style="41" customWidth="1"/>
    <col min="12035" max="12035" width="4.42578125" style="41" customWidth="1"/>
    <col min="12036" max="12036" width="0.28515625" style="41" customWidth="1"/>
    <col min="12037" max="12037" width="5" style="41" customWidth="1"/>
    <col min="12038" max="12038" width="17.42578125" style="41" customWidth="1"/>
    <col min="12039" max="12039" width="1.5703125" style="41" customWidth="1"/>
    <col min="12040" max="12040" width="4.140625" style="41" customWidth="1"/>
    <col min="12041" max="12041" width="9.42578125" style="41" customWidth="1"/>
    <col min="12042" max="12042" width="5.7109375" style="41" customWidth="1"/>
    <col min="12043" max="12043" width="14.5703125" style="41" customWidth="1"/>
    <col min="12044" max="12044" width="2.42578125" style="41" customWidth="1"/>
    <col min="12045" max="12045" width="12.7109375" style="41" customWidth="1"/>
    <col min="12046" max="12046" width="15.7109375" style="41" customWidth="1"/>
    <col min="12047" max="12047" width="0.85546875" style="41" customWidth="1"/>
    <col min="12048" max="12048" width="12.85546875" style="41" customWidth="1"/>
    <col min="12049" max="12049" width="0.5703125" style="41" customWidth="1"/>
    <col min="12050" max="12050" width="14.28515625" style="41" customWidth="1"/>
    <col min="12051" max="12051" width="12.85546875" style="41" customWidth="1"/>
    <col min="12052" max="12288" width="9.140625" style="41"/>
    <col min="12289" max="12289" width="15.28515625" style="41" customWidth="1"/>
    <col min="12290" max="12290" width="28" style="41" customWidth="1"/>
    <col min="12291" max="12291" width="4.42578125" style="41" customWidth="1"/>
    <col min="12292" max="12292" width="0.28515625" style="41" customWidth="1"/>
    <col min="12293" max="12293" width="5" style="41" customWidth="1"/>
    <col min="12294" max="12294" width="17.42578125" style="41" customWidth="1"/>
    <col min="12295" max="12295" width="1.5703125" style="41" customWidth="1"/>
    <col min="12296" max="12296" width="4.140625" style="41" customWidth="1"/>
    <col min="12297" max="12297" width="9.42578125" style="41" customWidth="1"/>
    <col min="12298" max="12298" width="5.7109375" style="41" customWidth="1"/>
    <col min="12299" max="12299" width="14.5703125" style="41" customWidth="1"/>
    <col min="12300" max="12300" width="2.42578125" style="41" customWidth="1"/>
    <col min="12301" max="12301" width="12.7109375" style="41" customWidth="1"/>
    <col min="12302" max="12302" width="15.7109375" style="41" customWidth="1"/>
    <col min="12303" max="12303" width="0.85546875" style="41" customWidth="1"/>
    <col min="12304" max="12304" width="12.85546875" style="41" customWidth="1"/>
    <col min="12305" max="12305" width="0.5703125" style="41" customWidth="1"/>
    <col min="12306" max="12306" width="14.28515625" style="41" customWidth="1"/>
    <col min="12307" max="12307" width="12.85546875" style="41" customWidth="1"/>
    <col min="12308" max="12544" width="9.140625" style="41"/>
    <col min="12545" max="12545" width="15.28515625" style="41" customWidth="1"/>
    <col min="12546" max="12546" width="28" style="41" customWidth="1"/>
    <col min="12547" max="12547" width="4.42578125" style="41" customWidth="1"/>
    <col min="12548" max="12548" width="0.28515625" style="41" customWidth="1"/>
    <col min="12549" max="12549" width="5" style="41" customWidth="1"/>
    <col min="12550" max="12550" width="17.42578125" style="41" customWidth="1"/>
    <col min="12551" max="12551" width="1.5703125" style="41" customWidth="1"/>
    <col min="12552" max="12552" width="4.140625" style="41" customWidth="1"/>
    <col min="12553" max="12553" width="9.42578125" style="41" customWidth="1"/>
    <col min="12554" max="12554" width="5.7109375" style="41" customWidth="1"/>
    <col min="12555" max="12555" width="14.5703125" style="41" customWidth="1"/>
    <col min="12556" max="12556" width="2.42578125" style="41" customWidth="1"/>
    <col min="12557" max="12557" width="12.7109375" style="41" customWidth="1"/>
    <col min="12558" max="12558" width="15.7109375" style="41" customWidth="1"/>
    <col min="12559" max="12559" width="0.85546875" style="41" customWidth="1"/>
    <col min="12560" max="12560" width="12.85546875" style="41" customWidth="1"/>
    <col min="12561" max="12561" width="0.5703125" style="41" customWidth="1"/>
    <col min="12562" max="12562" width="14.28515625" style="41" customWidth="1"/>
    <col min="12563" max="12563" width="12.85546875" style="41" customWidth="1"/>
    <col min="12564" max="12800" width="9.140625" style="41"/>
    <col min="12801" max="12801" width="15.28515625" style="41" customWidth="1"/>
    <col min="12802" max="12802" width="28" style="41" customWidth="1"/>
    <col min="12803" max="12803" width="4.42578125" style="41" customWidth="1"/>
    <col min="12804" max="12804" width="0.28515625" style="41" customWidth="1"/>
    <col min="12805" max="12805" width="5" style="41" customWidth="1"/>
    <col min="12806" max="12806" width="17.42578125" style="41" customWidth="1"/>
    <col min="12807" max="12807" width="1.5703125" style="41" customWidth="1"/>
    <col min="12808" max="12808" width="4.140625" style="41" customWidth="1"/>
    <col min="12809" max="12809" width="9.42578125" style="41" customWidth="1"/>
    <col min="12810" max="12810" width="5.7109375" style="41" customWidth="1"/>
    <col min="12811" max="12811" width="14.5703125" style="41" customWidth="1"/>
    <col min="12812" max="12812" width="2.42578125" style="41" customWidth="1"/>
    <col min="12813" max="12813" width="12.7109375" style="41" customWidth="1"/>
    <col min="12814" max="12814" width="15.7109375" style="41" customWidth="1"/>
    <col min="12815" max="12815" width="0.85546875" style="41" customWidth="1"/>
    <col min="12816" max="12816" width="12.85546875" style="41" customWidth="1"/>
    <col min="12817" max="12817" width="0.5703125" style="41" customWidth="1"/>
    <col min="12818" max="12818" width="14.28515625" style="41" customWidth="1"/>
    <col min="12819" max="12819" width="12.85546875" style="41" customWidth="1"/>
    <col min="12820" max="13056" width="9.140625" style="41"/>
    <col min="13057" max="13057" width="15.28515625" style="41" customWidth="1"/>
    <col min="13058" max="13058" width="28" style="41" customWidth="1"/>
    <col min="13059" max="13059" width="4.42578125" style="41" customWidth="1"/>
    <col min="13060" max="13060" width="0.28515625" style="41" customWidth="1"/>
    <col min="13061" max="13061" width="5" style="41" customWidth="1"/>
    <col min="13062" max="13062" width="17.42578125" style="41" customWidth="1"/>
    <col min="13063" max="13063" width="1.5703125" style="41" customWidth="1"/>
    <col min="13064" max="13064" width="4.140625" style="41" customWidth="1"/>
    <col min="13065" max="13065" width="9.42578125" style="41" customWidth="1"/>
    <col min="13066" max="13066" width="5.7109375" style="41" customWidth="1"/>
    <col min="13067" max="13067" width="14.5703125" style="41" customWidth="1"/>
    <col min="13068" max="13068" width="2.42578125" style="41" customWidth="1"/>
    <col min="13069" max="13069" width="12.7109375" style="41" customWidth="1"/>
    <col min="13070" max="13070" width="15.7109375" style="41" customWidth="1"/>
    <col min="13071" max="13071" width="0.85546875" style="41" customWidth="1"/>
    <col min="13072" max="13072" width="12.85546875" style="41" customWidth="1"/>
    <col min="13073" max="13073" width="0.5703125" style="41" customWidth="1"/>
    <col min="13074" max="13074" width="14.28515625" style="41" customWidth="1"/>
    <col min="13075" max="13075" width="12.85546875" style="41" customWidth="1"/>
    <col min="13076" max="13312" width="9.140625" style="41"/>
    <col min="13313" max="13313" width="15.28515625" style="41" customWidth="1"/>
    <col min="13314" max="13314" width="28" style="41" customWidth="1"/>
    <col min="13315" max="13315" width="4.42578125" style="41" customWidth="1"/>
    <col min="13316" max="13316" width="0.28515625" style="41" customWidth="1"/>
    <col min="13317" max="13317" width="5" style="41" customWidth="1"/>
    <col min="13318" max="13318" width="17.42578125" style="41" customWidth="1"/>
    <col min="13319" max="13319" width="1.5703125" style="41" customWidth="1"/>
    <col min="13320" max="13320" width="4.140625" style="41" customWidth="1"/>
    <col min="13321" max="13321" width="9.42578125" style="41" customWidth="1"/>
    <col min="13322" max="13322" width="5.7109375" style="41" customWidth="1"/>
    <col min="13323" max="13323" width="14.5703125" style="41" customWidth="1"/>
    <col min="13324" max="13324" width="2.42578125" style="41" customWidth="1"/>
    <col min="13325" max="13325" width="12.7109375" style="41" customWidth="1"/>
    <col min="13326" max="13326" width="15.7109375" style="41" customWidth="1"/>
    <col min="13327" max="13327" width="0.85546875" style="41" customWidth="1"/>
    <col min="13328" max="13328" width="12.85546875" style="41" customWidth="1"/>
    <col min="13329" max="13329" width="0.5703125" style="41" customWidth="1"/>
    <col min="13330" max="13330" width="14.28515625" style="41" customWidth="1"/>
    <col min="13331" max="13331" width="12.85546875" style="41" customWidth="1"/>
    <col min="13332" max="13568" width="9.140625" style="41"/>
    <col min="13569" max="13569" width="15.28515625" style="41" customWidth="1"/>
    <col min="13570" max="13570" width="28" style="41" customWidth="1"/>
    <col min="13571" max="13571" width="4.42578125" style="41" customWidth="1"/>
    <col min="13572" max="13572" width="0.28515625" style="41" customWidth="1"/>
    <col min="13573" max="13573" width="5" style="41" customWidth="1"/>
    <col min="13574" max="13574" width="17.42578125" style="41" customWidth="1"/>
    <col min="13575" max="13575" width="1.5703125" style="41" customWidth="1"/>
    <col min="13576" max="13576" width="4.140625" style="41" customWidth="1"/>
    <col min="13577" max="13577" width="9.42578125" style="41" customWidth="1"/>
    <col min="13578" max="13578" width="5.7109375" style="41" customWidth="1"/>
    <col min="13579" max="13579" width="14.5703125" style="41" customWidth="1"/>
    <col min="13580" max="13580" width="2.42578125" style="41" customWidth="1"/>
    <col min="13581" max="13581" width="12.7109375" style="41" customWidth="1"/>
    <col min="13582" max="13582" width="15.7109375" style="41" customWidth="1"/>
    <col min="13583" max="13583" width="0.85546875" style="41" customWidth="1"/>
    <col min="13584" max="13584" width="12.85546875" style="41" customWidth="1"/>
    <col min="13585" max="13585" width="0.5703125" style="41" customWidth="1"/>
    <col min="13586" max="13586" width="14.28515625" style="41" customWidth="1"/>
    <col min="13587" max="13587" width="12.85546875" style="41" customWidth="1"/>
    <col min="13588" max="13824" width="9.140625" style="41"/>
    <col min="13825" max="13825" width="15.28515625" style="41" customWidth="1"/>
    <col min="13826" max="13826" width="28" style="41" customWidth="1"/>
    <col min="13827" max="13827" width="4.42578125" style="41" customWidth="1"/>
    <col min="13828" max="13828" width="0.28515625" style="41" customWidth="1"/>
    <col min="13829" max="13829" width="5" style="41" customWidth="1"/>
    <col min="13830" max="13830" width="17.42578125" style="41" customWidth="1"/>
    <col min="13831" max="13831" width="1.5703125" style="41" customWidth="1"/>
    <col min="13832" max="13832" width="4.140625" style="41" customWidth="1"/>
    <col min="13833" max="13833" width="9.42578125" style="41" customWidth="1"/>
    <col min="13834" max="13834" width="5.7109375" style="41" customWidth="1"/>
    <col min="13835" max="13835" width="14.5703125" style="41" customWidth="1"/>
    <col min="13836" max="13836" width="2.42578125" style="41" customWidth="1"/>
    <col min="13837" max="13837" width="12.7109375" style="41" customWidth="1"/>
    <col min="13838" max="13838" width="15.7109375" style="41" customWidth="1"/>
    <col min="13839" max="13839" width="0.85546875" style="41" customWidth="1"/>
    <col min="13840" max="13840" width="12.85546875" style="41" customWidth="1"/>
    <col min="13841" max="13841" width="0.5703125" style="41" customWidth="1"/>
    <col min="13842" max="13842" width="14.28515625" style="41" customWidth="1"/>
    <col min="13843" max="13843" width="12.85546875" style="41" customWidth="1"/>
    <col min="13844" max="14080" width="9.140625" style="41"/>
    <col min="14081" max="14081" width="15.28515625" style="41" customWidth="1"/>
    <col min="14082" max="14082" width="28" style="41" customWidth="1"/>
    <col min="14083" max="14083" width="4.42578125" style="41" customWidth="1"/>
    <col min="14084" max="14084" width="0.28515625" style="41" customWidth="1"/>
    <col min="14085" max="14085" width="5" style="41" customWidth="1"/>
    <col min="14086" max="14086" width="17.42578125" style="41" customWidth="1"/>
    <col min="14087" max="14087" width="1.5703125" style="41" customWidth="1"/>
    <col min="14088" max="14088" width="4.140625" style="41" customWidth="1"/>
    <col min="14089" max="14089" width="9.42578125" style="41" customWidth="1"/>
    <col min="14090" max="14090" width="5.7109375" style="41" customWidth="1"/>
    <col min="14091" max="14091" width="14.5703125" style="41" customWidth="1"/>
    <col min="14092" max="14092" width="2.42578125" style="41" customWidth="1"/>
    <col min="14093" max="14093" width="12.7109375" style="41" customWidth="1"/>
    <col min="14094" max="14094" width="15.7109375" style="41" customWidth="1"/>
    <col min="14095" max="14095" width="0.85546875" style="41" customWidth="1"/>
    <col min="14096" max="14096" width="12.85546875" style="41" customWidth="1"/>
    <col min="14097" max="14097" width="0.5703125" style="41" customWidth="1"/>
    <col min="14098" max="14098" width="14.28515625" style="41" customWidth="1"/>
    <col min="14099" max="14099" width="12.85546875" style="41" customWidth="1"/>
    <col min="14100" max="14336" width="9.140625" style="41"/>
    <col min="14337" max="14337" width="15.28515625" style="41" customWidth="1"/>
    <col min="14338" max="14338" width="28" style="41" customWidth="1"/>
    <col min="14339" max="14339" width="4.42578125" style="41" customWidth="1"/>
    <col min="14340" max="14340" width="0.28515625" style="41" customWidth="1"/>
    <col min="14341" max="14341" width="5" style="41" customWidth="1"/>
    <col min="14342" max="14342" width="17.42578125" style="41" customWidth="1"/>
    <col min="14343" max="14343" width="1.5703125" style="41" customWidth="1"/>
    <col min="14344" max="14344" width="4.140625" style="41" customWidth="1"/>
    <col min="14345" max="14345" width="9.42578125" style="41" customWidth="1"/>
    <col min="14346" max="14346" width="5.7109375" style="41" customWidth="1"/>
    <col min="14347" max="14347" width="14.5703125" style="41" customWidth="1"/>
    <col min="14348" max="14348" width="2.42578125" style="41" customWidth="1"/>
    <col min="14349" max="14349" width="12.7109375" style="41" customWidth="1"/>
    <col min="14350" max="14350" width="15.7109375" style="41" customWidth="1"/>
    <col min="14351" max="14351" width="0.85546875" style="41" customWidth="1"/>
    <col min="14352" max="14352" width="12.85546875" style="41" customWidth="1"/>
    <col min="14353" max="14353" width="0.5703125" style="41" customWidth="1"/>
    <col min="14354" max="14354" width="14.28515625" style="41" customWidth="1"/>
    <col min="14355" max="14355" width="12.85546875" style="41" customWidth="1"/>
    <col min="14356" max="14592" width="9.140625" style="41"/>
    <col min="14593" max="14593" width="15.28515625" style="41" customWidth="1"/>
    <col min="14594" max="14594" width="28" style="41" customWidth="1"/>
    <col min="14595" max="14595" width="4.42578125" style="41" customWidth="1"/>
    <col min="14596" max="14596" width="0.28515625" style="41" customWidth="1"/>
    <col min="14597" max="14597" width="5" style="41" customWidth="1"/>
    <col min="14598" max="14598" width="17.42578125" style="41" customWidth="1"/>
    <col min="14599" max="14599" width="1.5703125" style="41" customWidth="1"/>
    <col min="14600" max="14600" width="4.140625" style="41" customWidth="1"/>
    <col min="14601" max="14601" width="9.42578125" style="41" customWidth="1"/>
    <col min="14602" max="14602" width="5.7109375" style="41" customWidth="1"/>
    <col min="14603" max="14603" width="14.5703125" style="41" customWidth="1"/>
    <col min="14604" max="14604" width="2.42578125" style="41" customWidth="1"/>
    <col min="14605" max="14605" width="12.7109375" style="41" customWidth="1"/>
    <col min="14606" max="14606" width="15.7109375" style="41" customWidth="1"/>
    <col min="14607" max="14607" width="0.85546875" style="41" customWidth="1"/>
    <col min="14608" max="14608" width="12.85546875" style="41" customWidth="1"/>
    <col min="14609" max="14609" width="0.5703125" style="41" customWidth="1"/>
    <col min="14610" max="14610" width="14.28515625" style="41" customWidth="1"/>
    <col min="14611" max="14611" width="12.85546875" style="41" customWidth="1"/>
    <col min="14612" max="14848" width="9.140625" style="41"/>
    <col min="14849" max="14849" width="15.28515625" style="41" customWidth="1"/>
    <col min="14850" max="14850" width="28" style="41" customWidth="1"/>
    <col min="14851" max="14851" width="4.42578125" style="41" customWidth="1"/>
    <col min="14852" max="14852" width="0.28515625" style="41" customWidth="1"/>
    <col min="14853" max="14853" width="5" style="41" customWidth="1"/>
    <col min="14854" max="14854" width="17.42578125" style="41" customWidth="1"/>
    <col min="14855" max="14855" width="1.5703125" style="41" customWidth="1"/>
    <col min="14856" max="14856" width="4.140625" style="41" customWidth="1"/>
    <col min="14857" max="14857" width="9.42578125" style="41" customWidth="1"/>
    <col min="14858" max="14858" width="5.7109375" style="41" customWidth="1"/>
    <col min="14859" max="14859" width="14.5703125" style="41" customWidth="1"/>
    <col min="14860" max="14860" width="2.42578125" style="41" customWidth="1"/>
    <col min="14861" max="14861" width="12.7109375" style="41" customWidth="1"/>
    <col min="14862" max="14862" width="15.7109375" style="41" customWidth="1"/>
    <col min="14863" max="14863" width="0.85546875" style="41" customWidth="1"/>
    <col min="14864" max="14864" width="12.85546875" style="41" customWidth="1"/>
    <col min="14865" max="14865" width="0.5703125" style="41" customWidth="1"/>
    <col min="14866" max="14866" width="14.28515625" style="41" customWidth="1"/>
    <col min="14867" max="14867" width="12.85546875" style="41" customWidth="1"/>
    <col min="14868" max="15104" width="9.140625" style="41"/>
    <col min="15105" max="15105" width="15.28515625" style="41" customWidth="1"/>
    <col min="15106" max="15106" width="28" style="41" customWidth="1"/>
    <col min="15107" max="15107" width="4.42578125" style="41" customWidth="1"/>
    <col min="15108" max="15108" width="0.28515625" style="41" customWidth="1"/>
    <col min="15109" max="15109" width="5" style="41" customWidth="1"/>
    <col min="15110" max="15110" width="17.42578125" style="41" customWidth="1"/>
    <col min="15111" max="15111" width="1.5703125" style="41" customWidth="1"/>
    <col min="15112" max="15112" width="4.140625" style="41" customWidth="1"/>
    <col min="15113" max="15113" width="9.42578125" style="41" customWidth="1"/>
    <col min="15114" max="15114" width="5.7109375" style="41" customWidth="1"/>
    <col min="15115" max="15115" width="14.5703125" style="41" customWidth="1"/>
    <col min="15116" max="15116" width="2.42578125" style="41" customWidth="1"/>
    <col min="15117" max="15117" width="12.7109375" style="41" customWidth="1"/>
    <col min="15118" max="15118" width="15.7109375" style="41" customWidth="1"/>
    <col min="15119" max="15119" width="0.85546875" style="41" customWidth="1"/>
    <col min="15120" max="15120" width="12.85546875" style="41" customWidth="1"/>
    <col min="15121" max="15121" width="0.5703125" style="41" customWidth="1"/>
    <col min="15122" max="15122" width="14.28515625" style="41" customWidth="1"/>
    <col min="15123" max="15123" width="12.85546875" style="41" customWidth="1"/>
    <col min="15124" max="15360" width="9.140625" style="41"/>
    <col min="15361" max="15361" width="15.28515625" style="41" customWidth="1"/>
    <col min="15362" max="15362" width="28" style="41" customWidth="1"/>
    <col min="15363" max="15363" width="4.42578125" style="41" customWidth="1"/>
    <col min="15364" max="15364" width="0.28515625" style="41" customWidth="1"/>
    <col min="15365" max="15365" width="5" style="41" customWidth="1"/>
    <col min="15366" max="15366" width="17.42578125" style="41" customWidth="1"/>
    <col min="15367" max="15367" width="1.5703125" style="41" customWidth="1"/>
    <col min="15368" max="15368" width="4.140625" style="41" customWidth="1"/>
    <col min="15369" max="15369" width="9.42578125" style="41" customWidth="1"/>
    <col min="15370" max="15370" width="5.7109375" style="41" customWidth="1"/>
    <col min="15371" max="15371" width="14.5703125" style="41" customWidth="1"/>
    <col min="15372" max="15372" width="2.42578125" style="41" customWidth="1"/>
    <col min="15373" max="15373" width="12.7109375" style="41" customWidth="1"/>
    <col min="15374" max="15374" width="15.7109375" style="41" customWidth="1"/>
    <col min="15375" max="15375" width="0.85546875" style="41" customWidth="1"/>
    <col min="15376" max="15376" width="12.85546875" style="41" customWidth="1"/>
    <col min="15377" max="15377" width="0.5703125" style="41" customWidth="1"/>
    <col min="15378" max="15378" width="14.28515625" style="41" customWidth="1"/>
    <col min="15379" max="15379" width="12.85546875" style="41" customWidth="1"/>
    <col min="15380" max="15616" width="9.140625" style="41"/>
    <col min="15617" max="15617" width="15.28515625" style="41" customWidth="1"/>
    <col min="15618" max="15618" width="28" style="41" customWidth="1"/>
    <col min="15619" max="15619" width="4.42578125" style="41" customWidth="1"/>
    <col min="15620" max="15620" width="0.28515625" style="41" customWidth="1"/>
    <col min="15621" max="15621" width="5" style="41" customWidth="1"/>
    <col min="15622" max="15622" width="17.42578125" style="41" customWidth="1"/>
    <col min="15623" max="15623" width="1.5703125" style="41" customWidth="1"/>
    <col min="15624" max="15624" width="4.140625" style="41" customWidth="1"/>
    <col min="15625" max="15625" width="9.42578125" style="41" customWidth="1"/>
    <col min="15626" max="15626" width="5.7109375" style="41" customWidth="1"/>
    <col min="15627" max="15627" width="14.5703125" style="41" customWidth="1"/>
    <col min="15628" max="15628" width="2.42578125" style="41" customWidth="1"/>
    <col min="15629" max="15629" width="12.7109375" style="41" customWidth="1"/>
    <col min="15630" max="15630" width="15.7109375" style="41" customWidth="1"/>
    <col min="15631" max="15631" width="0.85546875" style="41" customWidth="1"/>
    <col min="15632" max="15632" width="12.85546875" style="41" customWidth="1"/>
    <col min="15633" max="15633" width="0.5703125" style="41" customWidth="1"/>
    <col min="15634" max="15634" width="14.28515625" style="41" customWidth="1"/>
    <col min="15635" max="15635" width="12.85546875" style="41" customWidth="1"/>
    <col min="15636" max="15872" width="9.140625" style="41"/>
    <col min="15873" max="15873" width="15.28515625" style="41" customWidth="1"/>
    <col min="15874" max="15874" width="28" style="41" customWidth="1"/>
    <col min="15875" max="15875" width="4.42578125" style="41" customWidth="1"/>
    <col min="15876" max="15876" width="0.28515625" style="41" customWidth="1"/>
    <col min="15877" max="15877" width="5" style="41" customWidth="1"/>
    <col min="15878" max="15878" width="17.42578125" style="41" customWidth="1"/>
    <col min="15879" max="15879" width="1.5703125" style="41" customWidth="1"/>
    <col min="15880" max="15880" width="4.140625" style="41" customWidth="1"/>
    <col min="15881" max="15881" width="9.42578125" style="41" customWidth="1"/>
    <col min="15882" max="15882" width="5.7109375" style="41" customWidth="1"/>
    <col min="15883" max="15883" width="14.5703125" style="41" customWidth="1"/>
    <col min="15884" max="15884" width="2.42578125" style="41" customWidth="1"/>
    <col min="15885" max="15885" width="12.7109375" style="41" customWidth="1"/>
    <col min="15886" max="15886" width="15.7109375" style="41" customWidth="1"/>
    <col min="15887" max="15887" width="0.85546875" style="41" customWidth="1"/>
    <col min="15888" max="15888" width="12.85546875" style="41" customWidth="1"/>
    <col min="15889" max="15889" width="0.5703125" style="41" customWidth="1"/>
    <col min="15890" max="15890" width="14.28515625" style="41" customWidth="1"/>
    <col min="15891" max="15891" width="12.85546875" style="41" customWidth="1"/>
    <col min="15892" max="16128" width="9.140625" style="41"/>
    <col min="16129" max="16129" width="15.28515625" style="41" customWidth="1"/>
    <col min="16130" max="16130" width="28" style="41" customWidth="1"/>
    <col min="16131" max="16131" width="4.42578125" style="41" customWidth="1"/>
    <col min="16132" max="16132" width="0.28515625" style="41" customWidth="1"/>
    <col min="16133" max="16133" width="5" style="41" customWidth="1"/>
    <col min="16134" max="16134" width="17.42578125" style="41" customWidth="1"/>
    <col min="16135" max="16135" width="1.5703125" style="41" customWidth="1"/>
    <col min="16136" max="16136" width="4.140625" style="41" customWidth="1"/>
    <col min="16137" max="16137" width="9.42578125" style="41" customWidth="1"/>
    <col min="16138" max="16138" width="5.7109375" style="41" customWidth="1"/>
    <col min="16139" max="16139" width="14.5703125" style="41" customWidth="1"/>
    <col min="16140" max="16140" width="2.42578125" style="41" customWidth="1"/>
    <col min="16141" max="16141" width="12.7109375" style="41" customWidth="1"/>
    <col min="16142" max="16142" width="15.7109375" style="41" customWidth="1"/>
    <col min="16143" max="16143" width="0.85546875" style="41" customWidth="1"/>
    <col min="16144" max="16144" width="12.85546875" style="41" customWidth="1"/>
    <col min="16145" max="16145" width="0.5703125" style="41" customWidth="1"/>
    <col min="16146" max="16146" width="14.28515625" style="41" customWidth="1"/>
    <col min="16147" max="16147" width="12.85546875" style="41" customWidth="1"/>
    <col min="16148" max="16384" width="9.140625" style="41"/>
  </cols>
  <sheetData>
    <row r="1" spans="1:18" ht="15" customHeight="1" x14ac:dyDescent="0.2">
      <c r="A1" s="291" t="s">
        <v>71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40"/>
    </row>
    <row r="2" spans="1:18" ht="61.5" customHeight="1" thickBot="1" x14ac:dyDescent="0.25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40"/>
    </row>
    <row r="3" spans="1:18" ht="15.75" customHeight="1" thickBot="1" x14ac:dyDescent="0.3">
      <c r="A3" s="292" t="s">
        <v>72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42"/>
    </row>
    <row r="4" spans="1:18" ht="36.75" customHeight="1" thickBot="1" x14ac:dyDescent="0.25">
      <c r="A4" s="294" t="s">
        <v>73</v>
      </c>
      <c r="B4" s="295"/>
      <c r="C4" s="294" t="s">
        <v>74</v>
      </c>
      <c r="D4" s="298"/>
      <c r="E4" s="300" t="s">
        <v>75</v>
      </c>
      <c r="F4" s="300" t="s">
        <v>76</v>
      </c>
      <c r="G4" s="294" t="s">
        <v>77</v>
      </c>
      <c r="H4" s="298"/>
      <c r="I4" s="301" t="s">
        <v>2</v>
      </c>
      <c r="J4" s="302"/>
      <c r="K4" s="303"/>
      <c r="L4" s="301" t="s">
        <v>78</v>
      </c>
      <c r="M4" s="302"/>
      <c r="N4" s="303"/>
      <c r="O4" s="304" t="s">
        <v>79</v>
      </c>
      <c r="P4" s="305"/>
      <c r="Q4" s="305"/>
      <c r="R4" s="285"/>
    </row>
    <row r="5" spans="1:18" ht="120" customHeight="1" thickBot="1" x14ac:dyDescent="0.25">
      <c r="A5" s="296"/>
      <c r="B5" s="297"/>
      <c r="C5" s="296"/>
      <c r="D5" s="299"/>
      <c r="E5" s="287"/>
      <c r="F5" s="287"/>
      <c r="G5" s="296"/>
      <c r="H5" s="299"/>
      <c r="I5" s="285" t="s">
        <v>80</v>
      </c>
      <c r="J5" s="286"/>
      <c r="K5" s="43" t="s">
        <v>81</v>
      </c>
      <c r="L5" s="286" t="s">
        <v>80</v>
      </c>
      <c r="M5" s="286"/>
      <c r="N5" s="43" t="s">
        <v>81</v>
      </c>
      <c r="O5" s="287" t="s">
        <v>80</v>
      </c>
      <c r="P5" s="287"/>
      <c r="Q5" s="287"/>
      <c r="R5" s="44" t="s">
        <v>1013</v>
      </c>
    </row>
    <row r="6" spans="1:18" ht="30.75" customHeight="1" thickBot="1" x14ac:dyDescent="0.25">
      <c r="A6" s="288">
        <v>1</v>
      </c>
      <c r="B6" s="289"/>
      <c r="C6" s="290">
        <v>2</v>
      </c>
      <c r="D6" s="290"/>
      <c r="E6" s="276">
        <v>3</v>
      </c>
      <c r="F6" s="276">
        <v>4</v>
      </c>
      <c r="G6" s="290">
        <v>5</v>
      </c>
      <c r="H6" s="290"/>
      <c r="I6" s="290">
        <v>6</v>
      </c>
      <c r="J6" s="290"/>
      <c r="K6" s="276">
        <v>7</v>
      </c>
      <c r="L6" s="290">
        <v>8</v>
      </c>
      <c r="M6" s="290"/>
      <c r="N6" s="276">
        <v>9</v>
      </c>
      <c r="O6" s="290">
        <v>10</v>
      </c>
      <c r="P6" s="290"/>
      <c r="Q6" s="290"/>
      <c r="R6" s="45">
        <v>11</v>
      </c>
    </row>
    <row r="7" spans="1:18" ht="40.5" customHeight="1" x14ac:dyDescent="0.2">
      <c r="A7" s="318" t="s">
        <v>82</v>
      </c>
      <c r="B7" s="319"/>
      <c r="C7" s="320" t="s">
        <v>83</v>
      </c>
      <c r="D7" s="320"/>
      <c r="E7" s="197"/>
      <c r="F7" s="197"/>
      <c r="G7" s="320"/>
      <c r="H7" s="320"/>
      <c r="I7" s="321">
        <v>2113487865.25</v>
      </c>
      <c r="J7" s="321"/>
      <c r="K7" s="194">
        <v>45414000</v>
      </c>
      <c r="L7" s="321">
        <v>1848668863.72</v>
      </c>
      <c r="M7" s="321"/>
      <c r="N7" s="198">
        <v>43768300</v>
      </c>
      <c r="O7" s="322">
        <v>87.470048639305801</v>
      </c>
      <c r="P7" s="322"/>
      <c r="Q7" s="323"/>
      <c r="R7" s="47">
        <v>96.376227595014754</v>
      </c>
    </row>
    <row r="8" spans="1:18" ht="69" customHeight="1" x14ac:dyDescent="0.2">
      <c r="A8" s="312" t="s">
        <v>84</v>
      </c>
      <c r="B8" s="313"/>
      <c r="C8" s="314" t="s">
        <v>83</v>
      </c>
      <c r="D8" s="314"/>
      <c r="E8" s="192" t="s">
        <v>85</v>
      </c>
      <c r="F8" s="192"/>
      <c r="G8" s="314"/>
      <c r="H8" s="314"/>
      <c r="I8" s="315">
        <v>6744321.8300000001</v>
      </c>
      <c r="J8" s="315"/>
      <c r="K8" s="193">
        <v>0</v>
      </c>
      <c r="L8" s="315">
        <v>6744100.6299999999</v>
      </c>
      <c r="M8" s="315"/>
      <c r="N8" s="50">
        <v>0</v>
      </c>
      <c r="O8" s="316">
        <v>99.996720203964514</v>
      </c>
      <c r="P8" s="316"/>
      <c r="Q8" s="317"/>
      <c r="R8" s="51">
        <v>0</v>
      </c>
    </row>
    <row r="9" spans="1:18" ht="48.75" customHeight="1" x14ac:dyDescent="0.2">
      <c r="A9" s="306" t="s">
        <v>86</v>
      </c>
      <c r="B9" s="307"/>
      <c r="C9" s="308" t="s">
        <v>83</v>
      </c>
      <c r="D9" s="308"/>
      <c r="E9" s="190" t="s">
        <v>85</v>
      </c>
      <c r="F9" s="190" t="s">
        <v>87</v>
      </c>
      <c r="G9" s="308"/>
      <c r="H9" s="308"/>
      <c r="I9" s="309">
        <v>6370131.8300000001</v>
      </c>
      <c r="J9" s="309"/>
      <c r="K9" s="191">
        <v>0</v>
      </c>
      <c r="L9" s="309">
        <v>6369910.6299999999</v>
      </c>
      <c r="M9" s="309"/>
      <c r="N9" s="54">
        <v>0</v>
      </c>
      <c r="O9" s="310">
        <v>99.996527544391483</v>
      </c>
      <c r="P9" s="310"/>
      <c r="Q9" s="311"/>
      <c r="R9" s="55">
        <v>0</v>
      </c>
    </row>
    <row r="10" spans="1:18" ht="24.75" customHeight="1" x14ac:dyDescent="0.2">
      <c r="A10" s="306" t="s">
        <v>88</v>
      </c>
      <c r="B10" s="307"/>
      <c r="C10" s="308" t="s">
        <v>83</v>
      </c>
      <c r="D10" s="308"/>
      <c r="E10" s="190" t="s">
        <v>85</v>
      </c>
      <c r="F10" s="190" t="s">
        <v>89</v>
      </c>
      <c r="G10" s="308"/>
      <c r="H10" s="308"/>
      <c r="I10" s="309">
        <v>6370131.8300000001</v>
      </c>
      <c r="J10" s="309"/>
      <c r="K10" s="191">
        <v>0</v>
      </c>
      <c r="L10" s="309">
        <v>6369910.6299999999</v>
      </c>
      <c r="M10" s="309"/>
      <c r="N10" s="54">
        <v>0</v>
      </c>
      <c r="O10" s="310">
        <v>99.996527544391483</v>
      </c>
      <c r="P10" s="310"/>
      <c r="Q10" s="311"/>
      <c r="R10" s="55">
        <v>0</v>
      </c>
    </row>
    <row r="11" spans="1:18" ht="46.5" customHeight="1" x14ac:dyDescent="0.2">
      <c r="A11" s="306" t="s">
        <v>90</v>
      </c>
      <c r="B11" s="307"/>
      <c r="C11" s="308" t="s">
        <v>83</v>
      </c>
      <c r="D11" s="308"/>
      <c r="E11" s="190" t="s">
        <v>85</v>
      </c>
      <c r="F11" s="190" t="s">
        <v>91</v>
      </c>
      <c r="G11" s="308"/>
      <c r="H11" s="308"/>
      <c r="I11" s="309">
        <v>6370131.8300000001</v>
      </c>
      <c r="J11" s="309"/>
      <c r="K11" s="191">
        <v>0</v>
      </c>
      <c r="L11" s="309">
        <v>6369910.6299999999</v>
      </c>
      <c r="M11" s="309"/>
      <c r="N11" s="54">
        <v>0</v>
      </c>
      <c r="O11" s="310">
        <v>99.996527544391483</v>
      </c>
      <c r="P11" s="310"/>
      <c r="Q11" s="311"/>
      <c r="R11" s="55">
        <v>0</v>
      </c>
    </row>
    <row r="12" spans="1:18" ht="39" customHeight="1" x14ac:dyDescent="0.2">
      <c r="A12" s="306" t="s">
        <v>92</v>
      </c>
      <c r="B12" s="307"/>
      <c r="C12" s="308" t="s">
        <v>83</v>
      </c>
      <c r="D12" s="308"/>
      <c r="E12" s="190" t="s">
        <v>85</v>
      </c>
      <c r="F12" s="190" t="s">
        <v>93</v>
      </c>
      <c r="G12" s="308"/>
      <c r="H12" s="308"/>
      <c r="I12" s="309">
        <v>6370131.8300000001</v>
      </c>
      <c r="J12" s="309"/>
      <c r="K12" s="191">
        <v>0</v>
      </c>
      <c r="L12" s="309">
        <v>6369910.6299999999</v>
      </c>
      <c r="M12" s="309"/>
      <c r="N12" s="54">
        <v>0</v>
      </c>
      <c r="O12" s="310">
        <v>99.996527544391483</v>
      </c>
      <c r="P12" s="310"/>
      <c r="Q12" s="311"/>
      <c r="R12" s="56">
        <v>0</v>
      </c>
    </row>
    <row r="13" spans="1:18" ht="96" customHeight="1" x14ac:dyDescent="0.2">
      <c r="A13" s="306" t="s">
        <v>94</v>
      </c>
      <c r="B13" s="307"/>
      <c r="C13" s="308" t="s">
        <v>83</v>
      </c>
      <c r="D13" s="308"/>
      <c r="E13" s="190" t="s">
        <v>85</v>
      </c>
      <c r="F13" s="190" t="s">
        <v>93</v>
      </c>
      <c r="G13" s="308" t="s">
        <v>95</v>
      </c>
      <c r="H13" s="308"/>
      <c r="I13" s="309">
        <v>6370131.8300000001</v>
      </c>
      <c r="J13" s="309"/>
      <c r="K13" s="191">
        <v>0</v>
      </c>
      <c r="L13" s="309">
        <v>6369910.6299999999</v>
      </c>
      <c r="M13" s="309"/>
      <c r="N13" s="54">
        <v>0</v>
      </c>
      <c r="O13" s="310">
        <v>99.996527544391483</v>
      </c>
      <c r="P13" s="310"/>
      <c r="Q13" s="311"/>
      <c r="R13" s="55">
        <v>0</v>
      </c>
    </row>
    <row r="14" spans="1:18" ht="44.25" customHeight="1" x14ac:dyDescent="0.2">
      <c r="A14" s="306" t="s">
        <v>96</v>
      </c>
      <c r="B14" s="307"/>
      <c r="C14" s="308" t="s">
        <v>83</v>
      </c>
      <c r="D14" s="308"/>
      <c r="E14" s="190" t="s">
        <v>85</v>
      </c>
      <c r="F14" s="190" t="s">
        <v>93</v>
      </c>
      <c r="G14" s="308" t="s">
        <v>97</v>
      </c>
      <c r="H14" s="308"/>
      <c r="I14" s="309">
        <v>6370131.8300000001</v>
      </c>
      <c r="J14" s="309"/>
      <c r="K14" s="191">
        <v>0</v>
      </c>
      <c r="L14" s="309">
        <v>6369910.6299999999</v>
      </c>
      <c r="M14" s="309"/>
      <c r="N14" s="54">
        <v>0</v>
      </c>
      <c r="O14" s="310">
        <v>99.996527544391483</v>
      </c>
      <c r="P14" s="310"/>
      <c r="Q14" s="311"/>
      <c r="R14" s="55">
        <v>0</v>
      </c>
    </row>
    <row r="15" spans="1:18" ht="33" customHeight="1" x14ac:dyDescent="0.2">
      <c r="A15" s="306" t="s">
        <v>98</v>
      </c>
      <c r="B15" s="307"/>
      <c r="C15" s="308" t="s">
        <v>83</v>
      </c>
      <c r="D15" s="308"/>
      <c r="E15" s="202" t="s">
        <v>85</v>
      </c>
      <c r="F15" s="202" t="s">
        <v>99</v>
      </c>
      <c r="G15" s="308"/>
      <c r="H15" s="308"/>
      <c r="I15" s="309">
        <v>374190</v>
      </c>
      <c r="J15" s="309"/>
      <c r="K15" s="203">
        <v>0</v>
      </c>
      <c r="L15" s="309">
        <v>374190</v>
      </c>
      <c r="M15" s="309"/>
      <c r="N15" s="54">
        <v>0</v>
      </c>
      <c r="O15" s="310">
        <v>100</v>
      </c>
      <c r="P15" s="310"/>
      <c r="Q15" s="311"/>
      <c r="R15" s="55">
        <v>0</v>
      </c>
    </row>
    <row r="16" spans="1:18" ht="72.75" customHeight="1" x14ac:dyDescent="0.2">
      <c r="A16" s="324" t="s">
        <v>100</v>
      </c>
      <c r="B16" s="325"/>
      <c r="C16" s="326" t="s">
        <v>83</v>
      </c>
      <c r="D16" s="326"/>
      <c r="E16" s="195" t="s">
        <v>85</v>
      </c>
      <c r="F16" s="195" t="s">
        <v>101</v>
      </c>
      <c r="G16" s="326"/>
      <c r="H16" s="326"/>
      <c r="I16" s="327">
        <v>374190</v>
      </c>
      <c r="J16" s="327"/>
      <c r="K16" s="196">
        <v>0</v>
      </c>
      <c r="L16" s="327">
        <v>374190</v>
      </c>
      <c r="M16" s="327"/>
      <c r="N16" s="199">
        <v>0</v>
      </c>
      <c r="O16" s="328">
        <v>100</v>
      </c>
      <c r="P16" s="328"/>
      <c r="Q16" s="329"/>
      <c r="R16" s="56">
        <v>0</v>
      </c>
    </row>
    <row r="17" spans="1:23" ht="102.75" customHeight="1" x14ac:dyDescent="0.2">
      <c r="A17" s="306" t="s">
        <v>94</v>
      </c>
      <c r="B17" s="307"/>
      <c r="C17" s="308" t="s">
        <v>83</v>
      </c>
      <c r="D17" s="308"/>
      <c r="E17" s="52" t="s">
        <v>85</v>
      </c>
      <c r="F17" s="52" t="s">
        <v>101</v>
      </c>
      <c r="G17" s="308" t="s">
        <v>95</v>
      </c>
      <c r="H17" s="308"/>
      <c r="I17" s="309">
        <v>374190</v>
      </c>
      <c r="J17" s="309"/>
      <c r="K17" s="53">
        <v>0</v>
      </c>
      <c r="L17" s="309">
        <v>374190</v>
      </c>
      <c r="M17" s="309"/>
      <c r="N17" s="54">
        <v>0</v>
      </c>
      <c r="O17" s="310">
        <v>100</v>
      </c>
      <c r="P17" s="310"/>
      <c r="Q17" s="311"/>
      <c r="R17" s="55">
        <v>0</v>
      </c>
    </row>
    <row r="18" spans="1:23" ht="48" customHeight="1" x14ac:dyDescent="0.2">
      <c r="A18" s="306" t="s">
        <v>96</v>
      </c>
      <c r="B18" s="307"/>
      <c r="C18" s="308" t="s">
        <v>83</v>
      </c>
      <c r="D18" s="308"/>
      <c r="E18" s="52" t="s">
        <v>85</v>
      </c>
      <c r="F18" s="52" t="s">
        <v>101</v>
      </c>
      <c r="G18" s="308" t="s">
        <v>97</v>
      </c>
      <c r="H18" s="308"/>
      <c r="I18" s="309">
        <v>374190</v>
      </c>
      <c r="J18" s="309"/>
      <c r="K18" s="53">
        <v>0</v>
      </c>
      <c r="L18" s="309">
        <v>374190</v>
      </c>
      <c r="M18" s="309"/>
      <c r="N18" s="54">
        <v>0</v>
      </c>
      <c r="O18" s="310">
        <v>100</v>
      </c>
      <c r="P18" s="310"/>
      <c r="Q18" s="311"/>
      <c r="R18" s="55">
        <v>0</v>
      </c>
    </row>
    <row r="19" spans="1:23" ht="90" customHeight="1" x14ac:dyDescent="0.2">
      <c r="A19" s="312" t="s">
        <v>102</v>
      </c>
      <c r="B19" s="313"/>
      <c r="C19" s="314" t="s">
        <v>83</v>
      </c>
      <c r="D19" s="314"/>
      <c r="E19" s="48" t="s">
        <v>103</v>
      </c>
      <c r="F19" s="48"/>
      <c r="G19" s="314"/>
      <c r="H19" s="314"/>
      <c r="I19" s="315">
        <v>20674862.609999999</v>
      </c>
      <c r="J19" s="315"/>
      <c r="K19" s="49">
        <v>0</v>
      </c>
      <c r="L19" s="315">
        <v>20207357.25</v>
      </c>
      <c r="M19" s="315"/>
      <c r="N19" s="50">
        <v>0</v>
      </c>
      <c r="O19" s="316">
        <v>97.738774042571492</v>
      </c>
      <c r="P19" s="316"/>
      <c r="Q19" s="317"/>
      <c r="R19" s="51">
        <v>0</v>
      </c>
    </row>
    <row r="20" spans="1:23" ht="53.25" customHeight="1" x14ac:dyDescent="0.2">
      <c r="A20" s="306" t="s">
        <v>104</v>
      </c>
      <c r="B20" s="307"/>
      <c r="C20" s="308" t="s">
        <v>83</v>
      </c>
      <c r="D20" s="308"/>
      <c r="E20" s="52" t="s">
        <v>103</v>
      </c>
      <c r="F20" s="52" t="s">
        <v>105</v>
      </c>
      <c r="G20" s="308"/>
      <c r="H20" s="308"/>
      <c r="I20" s="309">
        <v>20674862.609999999</v>
      </c>
      <c r="J20" s="309"/>
      <c r="K20" s="53">
        <v>0</v>
      </c>
      <c r="L20" s="309">
        <v>20207357.25</v>
      </c>
      <c r="M20" s="309"/>
      <c r="N20" s="54">
        <v>0</v>
      </c>
      <c r="O20" s="310">
        <v>97.738774042571492</v>
      </c>
      <c r="P20" s="310"/>
      <c r="Q20" s="311"/>
      <c r="R20" s="55">
        <v>0</v>
      </c>
    </row>
    <row r="21" spans="1:23" ht="42.75" customHeight="1" x14ac:dyDescent="0.2">
      <c r="A21" s="306" t="s">
        <v>106</v>
      </c>
      <c r="B21" s="307"/>
      <c r="C21" s="308" t="s">
        <v>83</v>
      </c>
      <c r="D21" s="308"/>
      <c r="E21" s="52" t="s">
        <v>103</v>
      </c>
      <c r="F21" s="52" t="s">
        <v>107</v>
      </c>
      <c r="G21" s="308"/>
      <c r="H21" s="308"/>
      <c r="I21" s="309">
        <v>6112783.9299999997</v>
      </c>
      <c r="J21" s="309"/>
      <c r="K21" s="53">
        <v>0</v>
      </c>
      <c r="L21" s="309">
        <v>6111549.1200000001</v>
      </c>
      <c r="M21" s="309"/>
      <c r="N21" s="54">
        <v>0</v>
      </c>
      <c r="O21" s="310">
        <v>99.979799547732426</v>
      </c>
      <c r="P21" s="310"/>
      <c r="Q21" s="311"/>
      <c r="R21" s="55">
        <v>0</v>
      </c>
    </row>
    <row r="22" spans="1:23" ht="102" customHeight="1" x14ac:dyDescent="0.2">
      <c r="A22" s="306" t="s">
        <v>94</v>
      </c>
      <c r="B22" s="307"/>
      <c r="C22" s="308" t="s">
        <v>83</v>
      </c>
      <c r="D22" s="308"/>
      <c r="E22" s="202" t="s">
        <v>103</v>
      </c>
      <c r="F22" s="202" t="s">
        <v>107</v>
      </c>
      <c r="G22" s="308" t="s">
        <v>95</v>
      </c>
      <c r="H22" s="308"/>
      <c r="I22" s="309">
        <v>6112783.9299999997</v>
      </c>
      <c r="J22" s="309"/>
      <c r="K22" s="203">
        <v>0</v>
      </c>
      <c r="L22" s="309">
        <v>6111549.1200000001</v>
      </c>
      <c r="M22" s="309"/>
      <c r="N22" s="54">
        <v>0</v>
      </c>
      <c r="O22" s="310">
        <v>99.979799547732426</v>
      </c>
      <c r="P22" s="310"/>
      <c r="Q22" s="311"/>
      <c r="R22" s="55">
        <v>0</v>
      </c>
    </row>
    <row r="23" spans="1:23" ht="59.25" customHeight="1" x14ac:dyDescent="0.2">
      <c r="A23" s="324" t="s">
        <v>96</v>
      </c>
      <c r="B23" s="325"/>
      <c r="C23" s="326" t="s">
        <v>83</v>
      </c>
      <c r="D23" s="326"/>
      <c r="E23" s="200" t="s">
        <v>103</v>
      </c>
      <c r="F23" s="200" t="s">
        <v>107</v>
      </c>
      <c r="G23" s="326" t="s">
        <v>97</v>
      </c>
      <c r="H23" s="326"/>
      <c r="I23" s="327">
        <v>6112783.9299999997</v>
      </c>
      <c r="J23" s="327"/>
      <c r="K23" s="201">
        <v>0</v>
      </c>
      <c r="L23" s="327">
        <v>6111549.1200000001</v>
      </c>
      <c r="M23" s="327"/>
      <c r="N23" s="199">
        <v>0</v>
      </c>
      <c r="O23" s="328">
        <v>99.979799547732426</v>
      </c>
      <c r="P23" s="328"/>
      <c r="Q23" s="329"/>
      <c r="R23" s="56">
        <v>0</v>
      </c>
    </row>
    <row r="24" spans="1:23" ht="63" customHeight="1" x14ac:dyDescent="0.2">
      <c r="A24" s="324" t="s">
        <v>108</v>
      </c>
      <c r="B24" s="325"/>
      <c r="C24" s="326" t="s">
        <v>83</v>
      </c>
      <c r="D24" s="326"/>
      <c r="E24" s="195" t="s">
        <v>103</v>
      </c>
      <c r="F24" s="195" t="s">
        <v>109</v>
      </c>
      <c r="G24" s="326"/>
      <c r="H24" s="326"/>
      <c r="I24" s="327">
        <v>14562078.68</v>
      </c>
      <c r="J24" s="327"/>
      <c r="K24" s="196">
        <v>0</v>
      </c>
      <c r="L24" s="327">
        <v>14095808.130000001</v>
      </c>
      <c r="M24" s="327"/>
      <c r="N24" s="199">
        <v>0</v>
      </c>
      <c r="O24" s="328">
        <v>96.79804950758583</v>
      </c>
      <c r="P24" s="328"/>
      <c r="Q24" s="329"/>
      <c r="R24" s="56">
        <v>0</v>
      </c>
    </row>
    <row r="25" spans="1:23" ht="93.75" customHeight="1" x14ac:dyDescent="0.2">
      <c r="A25" s="306" t="s">
        <v>94</v>
      </c>
      <c r="B25" s="307"/>
      <c r="C25" s="308" t="s">
        <v>83</v>
      </c>
      <c r="D25" s="308"/>
      <c r="E25" s="52" t="s">
        <v>103</v>
      </c>
      <c r="F25" s="52" t="s">
        <v>109</v>
      </c>
      <c r="G25" s="308" t="s">
        <v>95</v>
      </c>
      <c r="H25" s="308"/>
      <c r="I25" s="309">
        <v>9448078.6799999997</v>
      </c>
      <c r="J25" s="309"/>
      <c r="K25" s="53">
        <v>0</v>
      </c>
      <c r="L25" s="309">
        <v>9147056.9600000009</v>
      </c>
      <c r="M25" s="309"/>
      <c r="N25" s="54">
        <v>0</v>
      </c>
      <c r="O25" s="310">
        <v>96.813937201462863</v>
      </c>
      <c r="P25" s="310"/>
      <c r="Q25" s="311"/>
      <c r="R25" s="55">
        <v>0</v>
      </c>
    </row>
    <row r="26" spans="1:23" ht="49.5" customHeight="1" x14ac:dyDescent="0.2">
      <c r="A26" s="306" t="s">
        <v>96</v>
      </c>
      <c r="B26" s="307"/>
      <c r="C26" s="308" t="s">
        <v>83</v>
      </c>
      <c r="D26" s="308"/>
      <c r="E26" s="52" t="s">
        <v>103</v>
      </c>
      <c r="F26" s="52" t="s">
        <v>109</v>
      </c>
      <c r="G26" s="308" t="s">
        <v>97</v>
      </c>
      <c r="H26" s="308"/>
      <c r="I26" s="309">
        <v>9448078.6799999997</v>
      </c>
      <c r="J26" s="309"/>
      <c r="K26" s="53">
        <v>0</v>
      </c>
      <c r="L26" s="309">
        <v>9147056.9600000009</v>
      </c>
      <c r="M26" s="309"/>
      <c r="N26" s="54">
        <v>0</v>
      </c>
      <c r="O26" s="310">
        <v>96.813937201462863</v>
      </c>
      <c r="P26" s="310"/>
      <c r="Q26" s="311"/>
      <c r="R26" s="55">
        <v>0</v>
      </c>
    </row>
    <row r="27" spans="1:23" ht="51" customHeight="1" x14ac:dyDescent="0.2">
      <c r="A27" s="306" t="s">
        <v>110</v>
      </c>
      <c r="B27" s="307"/>
      <c r="C27" s="308" t="s">
        <v>83</v>
      </c>
      <c r="D27" s="308"/>
      <c r="E27" s="52" t="s">
        <v>103</v>
      </c>
      <c r="F27" s="52" t="s">
        <v>109</v>
      </c>
      <c r="G27" s="308" t="s">
        <v>111</v>
      </c>
      <c r="H27" s="308"/>
      <c r="I27" s="309">
        <v>5114000</v>
      </c>
      <c r="J27" s="309"/>
      <c r="K27" s="53">
        <v>0</v>
      </c>
      <c r="L27" s="309">
        <v>4948751.17</v>
      </c>
      <c r="M27" s="309"/>
      <c r="N27" s="54">
        <v>0</v>
      </c>
      <c r="O27" s="310">
        <v>96.768697105983563</v>
      </c>
      <c r="P27" s="310"/>
      <c r="Q27" s="311"/>
      <c r="R27" s="56">
        <v>0</v>
      </c>
    </row>
    <row r="28" spans="1:23" ht="57" customHeight="1" x14ac:dyDescent="0.2">
      <c r="A28" s="306" t="s">
        <v>112</v>
      </c>
      <c r="B28" s="307"/>
      <c r="C28" s="308" t="s">
        <v>83</v>
      </c>
      <c r="D28" s="308"/>
      <c r="E28" s="52" t="s">
        <v>103</v>
      </c>
      <c r="F28" s="52" t="s">
        <v>109</v>
      </c>
      <c r="G28" s="308" t="s">
        <v>113</v>
      </c>
      <c r="H28" s="308"/>
      <c r="I28" s="309">
        <v>5114000</v>
      </c>
      <c r="J28" s="309"/>
      <c r="K28" s="53">
        <v>0</v>
      </c>
      <c r="L28" s="309">
        <v>4948751.17</v>
      </c>
      <c r="M28" s="309"/>
      <c r="N28" s="54">
        <v>0</v>
      </c>
      <c r="O28" s="310">
        <v>96.768697105983563</v>
      </c>
      <c r="P28" s="310"/>
      <c r="Q28" s="311"/>
      <c r="R28" s="55">
        <v>0</v>
      </c>
    </row>
    <row r="29" spans="1:23" ht="96.75" customHeight="1" x14ac:dyDescent="0.2">
      <c r="A29" s="312" t="s">
        <v>114</v>
      </c>
      <c r="B29" s="313"/>
      <c r="C29" s="314" t="s">
        <v>83</v>
      </c>
      <c r="D29" s="314"/>
      <c r="E29" s="48" t="s">
        <v>115</v>
      </c>
      <c r="F29" s="48"/>
      <c r="G29" s="314"/>
      <c r="H29" s="314"/>
      <c r="I29" s="315">
        <v>500716669.01999998</v>
      </c>
      <c r="J29" s="315"/>
      <c r="K29" s="49">
        <v>40378000</v>
      </c>
      <c r="L29" s="315">
        <v>491530680.16000003</v>
      </c>
      <c r="M29" s="315"/>
      <c r="N29" s="50">
        <v>38741200</v>
      </c>
      <c r="O29" s="316">
        <v>98.165431784410387</v>
      </c>
      <c r="P29" s="316"/>
      <c r="Q29" s="317"/>
      <c r="R29" s="51">
        <v>95.94630739511615</v>
      </c>
      <c r="S29" s="57"/>
      <c r="T29" s="57"/>
      <c r="U29" s="57"/>
      <c r="V29" s="57"/>
      <c r="W29" s="57"/>
    </row>
    <row r="30" spans="1:23" ht="32.25" customHeight="1" x14ac:dyDescent="0.2">
      <c r="A30" s="306" t="s">
        <v>116</v>
      </c>
      <c r="B30" s="307"/>
      <c r="C30" s="308" t="s">
        <v>83</v>
      </c>
      <c r="D30" s="308"/>
      <c r="E30" s="52" t="s">
        <v>115</v>
      </c>
      <c r="F30" s="52" t="s">
        <v>117</v>
      </c>
      <c r="G30" s="308"/>
      <c r="H30" s="308"/>
      <c r="I30" s="330">
        <v>13909000</v>
      </c>
      <c r="J30" s="330"/>
      <c r="K30" s="58">
        <v>13909000</v>
      </c>
      <c r="L30" s="330">
        <v>13278779.310000001</v>
      </c>
      <c r="M30" s="330"/>
      <c r="N30" s="59">
        <v>13278800</v>
      </c>
      <c r="O30" s="331">
        <v>95.468971960601053</v>
      </c>
      <c r="P30" s="331"/>
      <c r="Q30" s="332"/>
      <c r="R30" s="55">
        <v>95.469120713207275</v>
      </c>
    </row>
    <row r="31" spans="1:23" ht="33" customHeight="1" x14ac:dyDescent="0.2">
      <c r="A31" s="306" t="s">
        <v>88</v>
      </c>
      <c r="B31" s="307"/>
      <c r="C31" s="308" t="s">
        <v>83</v>
      </c>
      <c r="D31" s="308"/>
      <c r="E31" s="202" t="s">
        <v>115</v>
      </c>
      <c r="F31" s="202" t="s">
        <v>118</v>
      </c>
      <c r="G31" s="308"/>
      <c r="H31" s="308"/>
      <c r="I31" s="330">
        <v>13909000</v>
      </c>
      <c r="J31" s="330"/>
      <c r="K31" s="206">
        <v>13909000</v>
      </c>
      <c r="L31" s="330">
        <v>13278779.310000001</v>
      </c>
      <c r="M31" s="330"/>
      <c r="N31" s="59">
        <v>13278800</v>
      </c>
      <c r="O31" s="331">
        <v>95.468971960601053</v>
      </c>
      <c r="P31" s="331"/>
      <c r="Q31" s="332"/>
      <c r="R31" s="55">
        <v>95.469120713207275</v>
      </c>
    </row>
    <row r="32" spans="1:23" ht="109.5" customHeight="1" x14ac:dyDescent="0.2">
      <c r="A32" s="324" t="s">
        <v>119</v>
      </c>
      <c r="B32" s="325"/>
      <c r="C32" s="326" t="s">
        <v>83</v>
      </c>
      <c r="D32" s="326"/>
      <c r="E32" s="200" t="s">
        <v>115</v>
      </c>
      <c r="F32" s="200" t="s">
        <v>120</v>
      </c>
      <c r="G32" s="326"/>
      <c r="H32" s="326"/>
      <c r="I32" s="333">
        <v>13909000</v>
      </c>
      <c r="J32" s="333"/>
      <c r="K32" s="210">
        <v>13909000</v>
      </c>
      <c r="L32" s="333">
        <v>13278779.310000001</v>
      </c>
      <c r="M32" s="333"/>
      <c r="N32" s="211">
        <v>13278800</v>
      </c>
      <c r="O32" s="334">
        <v>95.468971960601053</v>
      </c>
      <c r="P32" s="334"/>
      <c r="Q32" s="335"/>
      <c r="R32" s="56">
        <v>95.469120713207275</v>
      </c>
    </row>
    <row r="33" spans="1:18" ht="101.25" customHeight="1" x14ac:dyDescent="0.2">
      <c r="A33" s="306" t="s">
        <v>121</v>
      </c>
      <c r="B33" s="307"/>
      <c r="C33" s="308" t="s">
        <v>83</v>
      </c>
      <c r="D33" s="308"/>
      <c r="E33" s="52" t="s">
        <v>115</v>
      </c>
      <c r="F33" s="52" t="s">
        <v>122</v>
      </c>
      <c r="G33" s="308"/>
      <c r="H33" s="308"/>
      <c r="I33" s="330">
        <v>13909000</v>
      </c>
      <c r="J33" s="330"/>
      <c r="K33" s="58">
        <v>13909000</v>
      </c>
      <c r="L33" s="330">
        <v>13278779.310000001</v>
      </c>
      <c r="M33" s="330"/>
      <c r="N33" s="59">
        <v>13278800</v>
      </c>
      <c r="O33" s="331">
        <v>95.468971960601053</v>
      </c>
      <c r="P33" s="331"/>
      <c r="Q33" s="332"/>
      <c r="R33" s="55">
        <v>95.469120713207275</v>
      </c>
    </row>
    <row r="34" spans="1:18" ht="93" customHeight="1" x14ac:dyDescent="0.2">
      <c r="A34" s="306" t="s">
        <v>94</v>
      </c>
      <c r="B34" s="307"/>
      <c r="C34" s="308" t="s">
        <v>83</v>
      </c>
      <c r="D34" s="308"/>
      <c r="E34" s="52" t="s">
        <v>115</v>
      </c>
      <c r="F34" s="52" t="s">
        <v>122</v>
      </c>
      <c r="G34" s="308" t="s">
        <v>95</v>
      </c>
      <c r="H34" s="308"/>
      <c r="I34" s="330">
        <v>13098466.789999999</v>
      </c>
      <c r="J34" s="330"/>
      <c r="K34" s="58">
        <v>13098500</v>
      </c>
      <c r="L34" s="330">
        <v>13086748.949999999</v>
      </c>
      <c r="M34" s="330"/>
      <c r="N34" s="59">
        <v>13086700</v>
      </c>
      <c r="O34" s="331">
        <v>99.910540369435097</v>
      </c>
      <c r="P34" s="331"/>
      <c r="Q34" s="332"/>
      <c r="R34" s="55">
        <v>99.909913348856733</v>
      </c>
    </row>
    <row r="35" spans="1:18" ht="45.75" customHeight="1" x14ac:dyDescent="0.2">
      <c r="A35" s="306" t="s">
        <v>96</v>
      </c>
      <c r="B35" s="307"/>
      <c r="C35" s="308" t="s">
        <v>83</v>
      </c>
      <c r="D35" s="308"/>
      <c r="E35" s="52" t="s">
        <v>115</v>
      </c>
      <c r="F35" s="52" t="s">
        <v>122</v>
      </c>
      <c r="G35" s="308" t="s">
        <v>97</v>
      </c>
      <c r="H35" s="308"/>
      <c r="I35" s="330">
        <v>13098466.789999999</v>
      </c>
      <c r="J35" s="330"/>
      <c r="K35" s="58">
        <v>13098500</v>
      </c>
      <c r="L35" s="330">
        <v>13086748.949999999</v>
      </c>
      <c r="M35" s="330"/>
      <c r="N35" s="59">
        <v>13086700</v>
      </c>
      <c r="O35" s="331">
        <v>99.910540369435097</v>
      </c>
      <c r="P35" s="331"/>
      <c r="Q35" s="332"/>
      <c r="R35" s="55">
        <v>99.909913348856733</v>
      </c>
    </row>
    <row r="36" spans="1:18" ht="47.25" customHeight="1" x14ac:dyDescent="0.2">
      <c r="A36" s="306" t="s">
        <v>110</v>
      </c>
      <c r="B36" s="307"/>
      <c r="C36" s="308" t="s">
        <v>83</v>
      </c>
      <c r="D36" s="308"/>
      <c r="E36" s="52" t="s">
        <v>115</v>
      </c>
      <c r="F36" s="52" t="s">
        <v>122</v>
      </c>
      <c r="G36" s="308" t="s">
        <v>111</v>
      </c>
      <c r="H36" s="308"/>
      <c r="I36" s="330">
        <v>810533.21</v>
      </c>
      <c r="J36" s="330"/>
      <c r="K36" s="58">
        <v>810500</v>
      </c>
      <c r="L36" s="330">
        <v>192030.36</v>
      </c>
      <c r="M36" s="330"/>
      <c r="N36" s="59">
        <v>192000</v>
      </c>
      <c r="O36" s="331">
        <v>23.691855883363495</v>
      </c>
      <c r="P36" s="331"/>
      <c r="Q36" s="332"/>
      <c r="R36" s="55">
        <v>23.689080814312153</v>
      </c>
    </row>
    <row r="37" spans="1:18" ht="49.5" customHeight="1" x14ac:dyDescent="0.2">
      <c r="A37" s="306" t="s">
        <v>112</v>
      </c>
      <c r="B37" s="307"/>
      <c r="C37" s="308" t="s">
        <v>83</v>
      </c>
      <c r="D37" s="308"/>
      <c r="E37" s="52" t="s">
        <v>115</v>
      </c>
      <c r="F37" s="52" t="s">
        <v>122</v>
      </c>
      <c r="G37" s="308" t="s">
        <v>113</v>
      </c>
      <c r="H37" s="308"/>
      <c r="I37" s="330">
        <v>810533.21</v>
      </c>
      <c r="J37" s="330"/>
      <c r="K37" s="58">
        <v>810500</v>
      </c>
      <c r="L37" s="330">
        <v>192030.36</v>
      </c>
      <c r="M37" s="330"/>
      <c r="N37" s="59">
        <v>192000</v>
      </c>
      <c r="O37" s="331">
        <v>23.691855883363495</v>
      </c>
      <c r="P37" s="331"/>
      <c r="Q37" s="332"/>
      <c r="R37" s="55">
        <v>23.689080814312153</v>
      </c>
    </row>
    <row r="38" spans="1:18" ht="35.25" customHeight="1" x14ac:dyDescent="0.2">
      <c r="A38" s="306" t="s">
        <v>123</v>
      </c>
      <c r="B38" s="307"/>
      <c r="C38" s="308" t="s">
        <v>83</v>
      </c>
      <c r="D38" s="308"/>
      <c r="E38" s="52" t="s">
        <v>115</v>
      </c>
      <c r="F38" s="52" t="s">
        <v>124</v>
      </c>
      <c r="G38" s="308"/>
      <c r="H38" s="308"/>
      <c r="I38" s="330">
        <v>1231000</v>
      </c>
      <c r="J38" s="330"/>
      <c r="K38" s="58">
        <v>1231000</v>
      </c>
      <c r="L38" s="330">
        <v>1202896.1200000001</v>
      </c>
      <c r="M38" s="330"/>
      <c r="N38" s="59">
        <v>1202900</v>
      </c>
      <c r="O38" s="331">
        <v>97.716987814784744</v>
      </c>
      <c r="P38" s="331"/>
      <c r="Q38" s="332"/>
      <c r="R38" s="55">
        <v>97.717303005686432</v>
      </c>
    </row>
    <row r="39" spans="1:18" ht="64.5" customHeight="1" x14ac:dyDescent="0.2">
      <c r="A39" s="306" t="s">
        <v>125</v>
      </c>
      <c r="B39" s="307"/>
      <c r="C39" s="308" t="s">
        <v>83</v>
      </c>
      <c r="D39" s="308"/>
      <c r="E39" s="202" t="s">
        <v>115</v>
      </c>
      <c r="F39" s="202" t="s">
        <v>126</v>
      </c>
      <c r="G39" s="308"/>
      <c r="H39" s="308"/>
      <c r="I39" s="330">
        <v>1231000</v>
      </c>
      <c r="J39" s="330"/>
      <c r="K39" s="206">
        <v>1231000</v>
      </c>
      <c r="L39" s="330">
        <v>1202896.1200000001</v>
      </c>
      <c r="M39" s="330"/>
      <c r="N39" s="59">
        <v>1202900</v>
      </c>
      <c r="O39" s="331">
        <v>97.716987814784744</v>
      </c>
      <c r="P39" s="331"/>
      <c r="Q39" s="332"/>
      <c r="R39" s="55">
        <v>97.717303005686432</v>
      </c>
    </row>
    <row r="40" spans="1:18" ht="48" customHeight="1" x14ac:dyDescent="0.2">
      <c r="A40" s="324" t="s">
        <v>127</v>
      </c>
      <c r="B40" s="325"/>
      <c r="C40" s="326" t="s">
        <v>83</v>
      </c>
      <c r="D40" s="326"/>
      <c r="E40" s="200" t="s">
        <v>115</v>
      </c>
      <c r="F40" s="200" t="s">
        <v>128</v>
      </c>
      <c r="G40" s="326"/>
      <c r="H40" s="326"/>
      <c r="I40" s="333">
        <v>1231000</v>
      </c>
      <c r="J40" s="333"/>
      <c r="K40" s="210">
        <v>1231000</v>
      </c>
      <c r="L40" s="333">
        <v>1202896.1200000001</v>
      </c>
      <c r="M40" s="333"/>
      <c r="N40" s="211">
        <v>1202900</v>
      </c>
      <c r="O40" s="334">
        <v>97.716987814784744</v>
      </c>
      <c r="P40" s="334"/>
      <c r="Q40" s="335"/>
      <c r="R40" s="56">
        <v>97.717303005686432</v>
      </c>
    </row>
    <row r="41" spans="1:18" ht="75.75" customHeight="1" x14ac:dyDescent="0.2">
      <c r="A41" s="306" t="s">
        <v>129</v>
      </c>
      <c r="B41" s="307"/>
      <c r="C41" s="308" t="s">
        <v>83</v>
      </c>
      <c r="D41" s="308"/>
      <c r="E41" s="52" t="s">
        <v>115</v>
      </c>
      <c r="F41" s="52" t="s">
        <v>130</v>
      </c>
      <c r="G41" s="308"/>
      <c r="H41" s="308"/>
      <c r="I41" s="330">
        <v>1231000</v>
      </c>
      <c r="J41" s="330"/>
      <c r="K41" s="58">
        <v>1231000</v>
      </c>
      <c r="L41" s="330">
        <v>1202896.1200000001</v>
      </c>
      <c r="M41" s="330"/>
      <c r="N41" s="59">
        <v>1202900</v>
      </c>
      <c r="O41" s="331">
        <v>97.716987814784744</v>
      </c>
      <c r="P41" s="331"/>
      <c r="Q41" s="332"/>
      <c r="R41" s="55">
        <v>97.717303005686432</v>
      </c>
    </row>
    <row r="42" spans="1:18" ht="93.75" customHeight="1" x14ac:dyDescent="0.2">
      <c r="A42" s="306" t="s">
        <v>94</v>
      </c>
      <c r="B42" s="307"/>
      <c r="C42" s="308" t="s">
        <v>83</v>
      </c>
      <c r="D42" s="308"/>
      <c r="E42" s="52" t="s">
        <v>115</v>
      </c>
      <c r="F42" s="52" t="s">
        <v>130</v>
      </c>
      <c r="G42" s="308" t="s">
        <v>95</v>
      </c>
      <c r="H42" s="308"/>
      <c r="I42" s="330">
        <v>1231000</v>
      </c>
      <c r="J42" s="330"/>
      <c r="K42" s="58">
        <v>1231000</v>
      </c>
      <c r="L42" s="330">
        <v>1202896.1200000001</v>
      </c>
      <c r="M42" s="330"/>
      <c r="N42" s="59">
        <v>1202900</v>
      </c>
      <c r="O42" s="331">
        <v>97.716987814784744</v>
      </c>
      <c r="P42" s="331"/>
      <c r="Q42" s="332"/>
      <c r="R42" s="55">
        <v>97.717303005686432</v>
      </c>
    </row>
    <row r="43" spans="1:18" ht="49.5" customHeight="1" x14ac:dyDescent="0.2">
      <c r="A43" s="306" t="s">
        <v>96</v>
      </c>
      <c r="B43" s="307"/>
      <c r="C43" s="308" t="s">
        <v>83</v>
      </c>
      <c r="D43" s="308"/>
      <c r="E43" s="52" t="s">
        <v>115</v>
      </c>
      <c r="F43" s="52" t="s">
        <v>130</v>
      </c>
      <c r="G43" s="308" t="s">
        <v>97</v>
      </c>
      <c r="H43" s="308"/>
      <c r="I43" s="330">
        <v>1231000</v>
      </c>
      <c r="J43" s="330"/>
      <c r="K43" s="58">
        <v>1231000</v>
      </c>
      <c r="L43" s="330">
        <v>1202896.1200000001</v>
      </c>
      <c r="M43" s="330"/>
      <c r="N43" s="59">
        <v>1202900</v>
      </c>
      <c r="O43" s="331">
        <v>97.716987814784744</v>
      </c>
      <c r="P43" s="331"/>
      <c r="Q43" s="332"/>
      <c r="R43" s="55">
        <v>97.717303005686432</v>
      </c>
    </row>
    <row r="44" spans="1:18" ht="27" customHeight="1" x14ac:dyDescent="0.2">
      <c r="A44" s="306" t="s">
        <v>131</v>
      </c>
      <c r="B44" s="307"/>
      <c r="C44" s="308" t="s">
        <v>83</v>
      </c>
      <c r="D44" s="308"/>
      <c r="E44" s="52" t="s">
        <v>115</v>
      </c>
      <c r="F44" s="52" t="s">
        <v>132</v>
      </c>
      <c r="G44" s="308"/>
      <c r="H44" s="308"/>
      <c r="I44" s="330">
        <v>996000</v>
      </c>
      <c r="J44" s="330"/>
      <c r="K44" s="58">
        <v>996000</v>
      </c>
      <c r="L44" s="330">
        <v>846663.43</v>
      </c>
      <c r="M44" s="330"/>
      <c r="N44" s="59">
        <v>846663.43</v>
      </c>
      <c r="O44" s="331">
        <v>85.006368473895591</v>
      </c>
      <c r="P44" s="331"/>
      <c r="Q44" s="332"/>
      <c r="R44" s="55">
        <v>85.006368473895591</v>
      </c>
    </row>
    <row r="45" spans="1:18" ht="36" customHeight="1" x14ac:dyDescent="0.2">
      <c r="A45" s="306" t="s">
        <v>133</v>
      </c>
      <c r="B45" s="307"/>
      <c r="C45" s="308" t="s">
        <v>83</v>
      </c>
      <c r="D45" s="308"/>
      <c r="E45" s="52" t="s">
        <v>115</v>
      </c>
      <c r="F45" s="52" t="s">
        <v>134</v>
      </c>
      <c r="G45" s="308"/>
      <c r="H45" s="308"/>
      <c r="I45" s="330">
        <v>996000</v>
      </c>
      <c r="J45" s="330"/>
      <c r="K45" s="58">
        <v>996000</v>
      </c>
      <c r="L45" s="330">
        <v>846663.43</v>
      </c>
      <c r="M45" s="330"/>
      <c r="N45" s="59">
        <v>846663.43</v>
      </c>
      <c r="O45" s="331">
        <v>85.006368473895591</v>
      </c>
      <c r="P45" s="331"/>
      <c r="Q45" s="332"/>
      <c r="R45" s="55">
        <v>85.006368473895591</v>
      </c>
    </row>
    <row r="46" spans="1:18" ht="63" customHeight="1" x14ac:dyDescent="0.2">
      <c r="A46" s="306" t="s">
        <v>135</v>
      </c>
      <c r="B46" s="307"/>
      <c r="C46" s="308" t="s">
        <v>83</v>
      </c>
      <c r="D46" s="308"/>
      <c r="E46" s="202" t="s">
        <v>115</v>
      </c>
      <c r="F46" s="202" t="s">
        <v>136</v>
      </c>
      <c r="G46" s="308"/>
      <c r="H46" s="308"/>
      <c r="I46" s="330">
        <v>996000</v>
      </c>
      <c r="J46" s="330"/>
      <c r="K46" s="206">
        <v>996000</v>
      </c>
      <c r="L46" s="330">
        <v>846663.43</v>
      </c>
      <c r="M46" s="330"/>
      <c r="N46" s="59">
        <v>846663.43</v>
      </c>
      <c r="O46" s="331">
        <v>85.006368473895591</v>
      </c>
      <c r="P46" s="331"/>
      <c r="Q46" s="332"/>
      <c r="R46" s="55">
        <v>85.006368473895591</v>
      </c>
    </row>
    <row r="47" spans="1:18" ht="283.5" customHeight="1" x14ac:dyDescent="0.2">
      <c r="A47" s="324" t="s">
        <v>137</v>
      </c>
      <c r="B47" s="325"/>
      <c r="C47" s="326" t="s">
        <v>83</v>
      </c>
      <c r="D47" s="326"/>
      <c r="E47" s="200" t="s">
        <v>115</v>
      </c>
      <c r="F47" s="200" t="s">
        <v>138</v>
      </c>
      <c r="G47" s="326"/>
      <c r="H47" s="326"/>
      <c r="I47" s="333">
        <v>996000</v>
      </c>
      <c r="J47" s="333"/>
      <c r="K47" s="210">
        <v>996000</v>
      </c>
      <c r="L47" s="333">
        <v>846663.43</v>
      </c>
      <c r="M47" s="333"/>
      <c r="N47" s="211">
        <v>846663.43</v>
      </c>
      <c r="O47" s="334">
        <v>85.006368473895591</v>
      </c>
      <c r="P47" s="334"/>
      <c r="Q47" s="335"/>
      <c r="R47" s="56">
        <v>85.006368473895591</v>
      </c>
    </row>
    <row r="48" spans="1:18" ht="91.5" customHeight="1" x14ac:dyDescent="0.2">
      <c r="A48" s="306" t="s">
        <v>94</v>
      </c>
      <c r="B48" s="307"/>
      <c r="C48" s="308" t="s">
        <v>83</v>
      </c>
      <c r="D48" s="308"/>
      <c r="E48" s="52" t="s">
        <v>115</v>
      </c>
      <c r="F48" s="52" t="s">
        <v>138</v>
      </c>
      <c r="G48" s="308" t="s">
        <v>95</v>
      </c>
      <c r="H48" s="308"/>
      <c r="I48" s="330">
        <v>865213.24</v>
      </c>
      <c r="J48" s="330"/>
      <c r="K48" s="58">
        <v>865200</v>
      </c>
      <c r="L48" s="330">
        <v>827350.97</v>
      </c>
      <c r="M48" s="330"/>
      <c r="N48" s="59">
        <v>827350.97</v>
      </c>
      <c r="O48" s="331">
        <v>95.623937747415894</v>
      </c>
      <c r="P48" s="331"/>
      <c r="Q48" s="332"/>
      <c r="R48" s="55">
        <v>95.625401063337961</v>
      </c>
    </row>
    <row r="49" spans="1:18" ht="43.5" customHeight="1" x14ac:dyDescent="0.2">
      <c r="A49" s="306" t="s">
        <v>96</v>
      </c>
      <c r="B49" s="307"/>
      <c r="C49" s="308" t="s">
        <v>83</v>
      </c>
      <c r="D49" s="308"/>
      <c r="E49" s="52" t="s">
        <v>115</v>
      </c>
      <c r="F49" s="52" t="s">
        <v>138</v>
      </c>
      <c r="G49" s="308" t="s">
        <v>97</v>
      </c>
      <c r="H49" s="308"/>
      <c r="I49" s="330">
        <v>865213.24</v>
      </c>
      <c r="J49" s="330"/>
      <c r="K49" s="58">
        <v>865200</v>
      </c>
      <c r="L49" s="330">
        <v>827350.97</v>
      </c>
      <c r="M49" s="330"/>
      <c r="N49" s="59">
        <v>827350.97</v>
      </c>
      <c r="O49" s="331">
        <v>95.623937747415894</v>
      </c>
      <c r="P49" s="331"/>
      <c r="Q49" s="332"/>
      <c r="R49" s="55">
        <v>95.625401063337961</v>
      </c>
    </row>
    <row r="50" spans="1:18" ht="48.75" customHeight="1" x14ac:dyDescent="0.2">
      <c r="A50" s="306" t="s">
        <v>110</v>
      </c>
      <c r="B50" s="307"/>
      <c r="C50" s="308" t="s">
        <v>83</v>
      </c>
      <c r="D50" s="308"/>
      <c r="E50" s="52" t="s">
        <v>115</v>
      </c>
      <c r="F50" s="52" t="s">
        <v>138</v>
      </c>
      <c r="G50" s="308" t="s">
        <v>111</v>
      </c>
      <c r="H50" s="308"/>
      <c r="I50" s="330">
        <v>130786.76</v>
      </c>
      <c r="J50" s="330"/>
      <c r="K50" s="58">
        <v>130800.00000000001</v>
      </c>
      <c r="L50" s="330">
        <v>19312.46</v>
      </c>
      <c r="M50" s="330"/>
      <c r="N50" s="59">
        <v>19312.46</v>
      </c>
      <c r="O50" s="331">
        <v>14.766372375919397</v>
      </c>
      <c r="P50" s="331"/>
      <c r="Q50" s="332"/>
      <c r="R50" s="55">
        <v>14.764877675840976</v>
      </c>
    </row>
    <row r="51" spans="1:18" ht="45.75" customHeight="1" x14ac:dyDescent="0.2">
      <c r="A51" s="306" t="s">
        <v>112</v>
      </c>
      <c r="B51" s="307"/>
      <c r="C51" s="308" t="s">
        <v>83</v>
      </c>
      <c r="D51" s="308"/>
      <c r="E51" s="52" t="s">
        <v>115</v>
      </c>
      <c r="F51" s="52" t="s">
        <v>138</v>
      </c>
      <c r="G51" s="308" t="s">
        <v>113</v>
      </c>
      <c r="H51" s="308"/>
      <c r="I51" s="330">
        <v>130786.76</v>
      </c>
      <c r="J51" s="330"/>
      <c r="K51" s="58">
        <v>130800.00000000001</v>
      </c>
      <c r="L51" s="330">
        <v>19312.46</v>
      </c>
      <c r="M51" s="330"/>
      <c r="N51" s="59">
        <v>19312.46</v>
      </c>
      <c r="O51" s="331">
        <v>14.766372375919397</v>
      </c>
      <c r="P51" s="331"/>
      <c r="Q51" s="332"/>
      <c r="R51" s="55">
        <v>14.764877675840976</v>
      </c>
    </row>
    <row r="52" spans="1:18" ht="47.25" customHeight="1" x14ac:dyDescent="0.2">
      <c r="A52" s="306" t="s">
        <v>86</v>
      </c>
      <c r="B52" s="307"/>
      <c r="C52" s="308" t="s">
        <v>83</v>
      </c>
      <c r="D52" s="308"/>
      <c r="E52" s="202" t="s">
        <v>115</v>
      </c>
      <c r="F52" s="202" t="s">
        <v>87</v>
      </c>
      <c r="G52" s="308"/>
      <c r="H52" s="308"/>
      <c r="I52" s="330">
        <v>469473559.01999998</v>
      </c>
      <c r="J52" s="330"/>
      <c r="K52" s="206">
        <v>14436000</v>
      </c>
      <c r="L52" s="330">
        <v>461464494.73000002</v>
      </c>
      <c r="M52" s="330"/>
      <c r="N52" s="59">
        <v>13976300</v>
      </c>
      <c r="O52" s="331">
        <v>98.294032936227879</v>
      </c>
      <c r="P52" s="331"/>
      <c r="Q52" s="332"/>
      <c r="R52" s="55">
        <v>96.815599889165966</v>
      </c>
    </row>
    <row r="53" spans="1:18" ht="42.75" customHeight="1" x14ac:dyDescent="0.2">
      <c r="A53" s="324" t="s">
        <v>139</v>
      </c>
      <c r="B53" s="325"/>
      <c r="C53" s="326" t="s">
        <v>83</v>
      </c>
      <c r="D53" s="326"/>
      <c r="E53" s="200" t="s">
        <v>115</v>
      </c>
      <c r="F53" s="200" t="s">
        <v>140</v>
      </c>
      <c r="G53" s="326"/>
      <c r="H53" s="326"/>
      <c r="I53" s="333">
        <v>14436000</v>
      </c>
      <c r="J53" s="333"/>
      <c r="K53" s="210">
        <v>14436000</v>
      </c>
      <c r="L53" s="333">
        <v>13976331.26</v>
      </c>
      <c r="M53" s="333"/>
      <c r="N53" s="211">
        <v>13976300</v>
      </c>
      <c r="O53" s="334">
        <v>96.81581643114437</v>
      </c>
      <c r="P53" s="334"/>
      <c r="Q53" s="335"/>
      <c r="R53" s="56">
        <v>96.815599889165966</v>
      </c>
    </row>
    <row r="54" spans="1:18" ht="56.25" customHeight="1" x14ac:dyDescent="0.2">
      <c r="A54" s="306" t="s">
        <v>141</v>
      </c>
      <c r="B54" s="307"/>
      <c r="C54" s="308" t="s">
        <v>83</v>
      </c>
      <c r="D54" s="308"/>
      <c r="E54" s="52" t="s">
        <v>115</v>
      </c>
      <c r="F54" s="52" t="s">
        <v>142</v>
      </c>
      <c r="G54" s="308"/>
      <c r="H54" s="308"/>
      <c r="I54" s="330">
        <v>14436000</v>
      </c>
      <c r="J54" s="330"/>
      <c r="K54" s="58">
        <v>14436000</v>
      </c>
      <c r="L54" s="330">
        <v>13976331.26</v>
      </c>
      <c r="M54" s="330"/>
      <c r="N54" s="59">
        <v>13976300</v>
      </c>
      <c r="O54" s="331">
        <v>96.81581643114437</v>
      </c>
      <c r="P54" s="331"/>
      <c r="Q54" s="332"/>
      <c r="R54" s="55">
        <v>96.815599889165966</v>
      </c>
    </row>
    <row r="55" spans="1:18" ht="48.75" customHeight="1" x14ac:dyDescent="0.2">
      <c r="A55" s="306" t="s">
        <v>143</v>
      </c>
      <c r="B55" s="307"/>
      <c r="C55" s="308" t="s">
        <v>83</v>
      </c>
      <c r="D55" s="308"/>
      <c r="E55" s="52" t="s">
        <v>115</v>
      </c>
      <c r="F55" s="52" t="s">
        <v>144</v>
      </c>
      <c r="G55" s="308"/>
      <c r="H55" s="308"/>
      <c r="I55" s="330">
        <v>14436000</v>
      </c>
      <c r="J55" s="330"/>
      <c r="K55" s="58">
        <v>14436000</v>
      </c>
      <c r="L55" s="330">
        <v>13976331.26</v>
      </c>
      <c r="M55" s="330"/>
      <c r="N55" s="59">
        <v>13976300</v>
      </c>
      <c r="O55" s="331">
        <v>96.81581643114437</v>
      </c>
      <c r="P55" s="331"/>
      <c r="Q55" s="332"/>
      <c r="R55" s="55">
        <v>96.815599889165966</v>
      </c>
    </row>
    <row r="56" spans="1:18" ht="93.75" customHeight="1" x14ac:dyDescent="0.2">
      <c r="A56" s="306" t="s">
        <v>94</v>
      </c>
      <c r="B56" s="307"/>
      <c r="C56" s="308" t="s">
        <v>83</v>
      </c>
      <c r="D56" s="308"/>
      <c r="E56" s="52" t="s">
        <v>115</v>
      </c>
      <c r="F56" s="52" t="s">
        <v>144</v>
      </c>
      <c r="G56" s="308" t="s">
        <v>95</v>
      </c>
      <c r="H56" s="308"/>
      <c r="I56" s="330">
        <v>12992000</v>
      </c>
      <c r="J56" s="330"/>
      <c r="K56" s="58">
        <v>12992000</v>
      </c>
      <c r="L56" s="330">
        <v>12954106.949999999</v>
      </c>
      <c r="M56" s="330"/>
      <c r="N56" s="59">
        <v>12954100</v>
      </c>
      <c r="O56" s="331">
        <v>99.708335514162556</v>
      </c>
      <c r="P56" s="331"/>
      <c r="Q56" s="332"/>
      <c r="R56" s="55">
        <v>99.708282019704427</v>
      </c>
    </row>
    <row r="57" spans="1:18" ht="44.25" customHeight="1" x14ac:dyDescent="0.2">
      <c r="A57" s="306" t="s">
        <v>96</v>
      </c>
      <c r="B57" s="307"/>
      <c r="C57" s="308" t="s">
        <v>83</v>
      </c>
      <c r="D57" s="308"/>
      <c r="E57" s="52" t="s">
        <v>115</v>
      </c>
      <c r="F57" s="52" t="s">
        <v>144</v>
      </c>
      <c r="G57" s="308" t="s">
        <v>97</v>
      </c>
      <c r="H57" s="308"/>
      <c r="I57" s="330">
        <v>12992000</v>
      </c>
      <c r="J57" s="330"/>
      <c r="K57" s="58">
        <v>12992000</v>
      </c>
      <c r="L57" s="330">
        <v>12954106.949999999</v>
      </c>
      <c r="M57" s="330"/>
      <c r="N57" s="59">
        <v>12954100</v>
      </c>
      <c r="O57" s="331">
        <v>99.708335514162556</v>
      </c>
      <c r="P57" s="331"/>
      <c r="Q57" s="332"/>
      <c r="R57" s="55">
        <v>99.708282019704427</v>
      </c>
    </row>
    <row r="58" spans="1:18" ht="43.5" customHeight="1" x14ac:dyDescent="0.2">
      <c r="A58" s="306" t="s">
        <v>110</v>
      </c>
      <c r="B58" s="307"/>
      <c r="C58" s="308" t="s">
        <v>83</v>
      </c>
      <c r="D58" s="308"/>
      <c r="E58" s="52" t="s">
        <v>115</v>
      </c>
      <c r="F58" s="52" t="s">
        <v>144</v>
      </c>
      <c r="G58" s="308" t="s">
        <v>111</v>
      </c>
      <c r="H58" s="308"/>
      <c r="I58" s="330">
        <v>1444000</v>
      </c>
      <c r="J58" s="330"/>
      <c r="K58" s="58">
        <v>1444000</v>
      </c>
      <c r="L58" s="330">
        <v>1022224.31</v>
      </c>
      <c r="M58" s="330"/>
      <c r="N58" s="59">
        <v>1022200</v>
      </c>
      <c r="O58" s="331">
        <v>70.79115720221607</v>
      </c>
      <c r="P58" s="331"/>
      <c r="Q58" s="332"/>
      <c r="R58" s="55">
        <v>70.78947368421052</v>
      </c>
    </row>
    <row r="59" spans="1:18" ht="48.75" customHeight="1" x14ac:dyDescent="0.2">
      <c r="A59" s="306" t="s">
        <v>112</v>
      </c>
      <c r="B59" s="307"/>
      <c r="C59" s="308" t="s">
        <v>83</v>
      </c>
      <c r="D59" s="308"/>
      <c r="E59" s="52" t="s">
        <v>115</v>
      </c>
      <c r="F59" s="52" t="s">
        <v>144</v>
      </c>
      <c r="G59" s="308" t="s">
        <v>113</v>
      </c>
      <c r="H59" s="308"/>
      <c r="I59" s="330">
        <v>1444000</v>
      </c>
      <c r="J59" s="330"/>
      <c r="K59" s="58">
        <v>1444000</v>
      </c>
      <c r="L59" s="330">
        <v>1022224.31</v>
      </c>
      <c r="M59" s="330"/>
      <c r="N59" s="59">
        <v>1022200</v>
      </c>
      <c r="O59" s="331">
        <v>70.79115720221607</v>
      </c>
      <c r="P59" s="331"/>
      <c r="Q59" s="332"/>
      <c r="R59" s="55">
        <v>70.78947368421052</v>
      </c>
    </row>
    <row r="60" spans="1:18" ht="30.75" customHeight="1" x14ac:dyDescent="0.2">
      <c r="A60" s="306" t="s">
        <v>88</v>
      </c>
      <c r="B60" s="307"/>
      <c r="C60" s="336" t="s">
        <v>83</v>
      </c>
      <c r="D60" s="336"/>
      <c r="E60" s="60" t="s">
        <v>115</v>
      </c>
      <c r="F60" s="60" t="s">
        <v>89</v>
      </c>
      <c r="G60" s="336"/>
      <c r="H60" s="336"/>
      <c r="I60" s="330">
        <v>455037559.01999998</v>
      </c>
      <c r="J60" s="330"/>
      <c r="K60" s="58">
        <v>0</v>
      </c>
      <c r="L60" s="330">
        <v>447488163.47000003</v>
      </c>
      <c r="M60" s="330"/>
      <c r="N60" s="59">
        <v>0</v>
      </c>
      <c r="O60" s="331">
        <v>98.340929138627843</v>
      </c>
      <c r="P60" s="331"/>
      <c r="Q60" s="332"/>
      <c r="R60" s="61">
        <v>0</v>
      </c>
    </row>
    <row r="61" spans="1:18" ht="44.25" customHeight="1" x14ac:dyDescent="0.2">
      <c r="A61" s="306" t="s">
        <v>90</v>
      </c>
      <c r="B61" s="307"/>
      <c r="C61" s="308" t="s">
        <v>83</v>
      </c>
      <c r="D61" s="308"/>
      <c r="E61" s="52" t="s">
        <v>115</v>
      </c>
      <c r="F61" s="52" t="s">
        <v>91</v>
      </c>
      <c r="G61" s="308"/>
      <c r="H61" s="308"/>
      <c r="I61" s="309">
        <v>455037559.01999998</v>
      </c>
      <c r="J61" s="309"/>
      <c r="K61" s="53">
        <v>0</v>
      </c>
      <c r="L61" s="309">
        <v>447488163.47000003</v>
      </c>
      <c r="M61" s="309"/>
      <c r="N61" s="54">
        <v>0</v>
      </c>
      <c r="O61" s="310">
        <v>98.340929138627843</v>
      </c>
      <c r="P61" s="310"/>
      <c r="Q61" s="311"/>
      <c r="R61" s="55">
        <v>0</v>
      </c>
    </row>
    <row r="62" spans="1:18" ht="31.5" customHeight="1" x14ac:dyDescent="0.2">
      <c r="A62" s="306" t="s">
        <v>145</v>
      </c>
      <c r="B62" s="307"/>
      <c r="C62" s="308" t="s">
        <v>83</v>
      </c>
      <c r="D62" s="308"/>
      <c r="E62" s="202" t="s">
        <v>115</v>
      </c>
      <c r="F62" s="202" t="s">
        <v>146</v>
      </c>
      <c r="G62" s="308"/>
      <c r="H62" s="308"/>
      <c r="I62" s="309">
        <v>331027393.16000003</v>
      </c>
      <c r="J62" s="309"/>
      <c r="K62" s="203">
        <v>0</v>
      </c>
      <c r="L62" s="309">
        <v>328577094.55000001</v>
      </c>
      <c r="M62" s="309"/>
      <c r="N62" s="54">
        <v>0</v>
      </c>
      <c r="O62" s="310">
        <v>99.259789775519963</v>
      </c>
      <c r="P62" s="310"/>
      <c r="Q62" s="311"/>
      <c r="R62" s="55">
        <v>0</v>
      </c>
    </row>
    <row r="63" spans="1:18" ht="91.5" customHeight="1" x14ac:dyDescent="0.2">
      <c r="A63" s="324" t="s">
        <v>94</v>
      </c>
      <c r="B63" s="325"/>
      <c r="C63" s="326" t="s">
        <v>83</v>
      </c>
      <c r="D63" s="326"/>
      <c r="E63" s="200" t="s">
        <v>115</v>
      </c>
      <c r="F63" s="200" t="s">
        <v>146</v>
      </c>
      <c r="G63" s="326" t="s">
        <v>95</v>
      </c>
      <c r="H63" s="326"/>
      <c r="I63" s="327">
        <v>311377563.06</v>
      </c>
      <c r="J63" s="327"/>
      <c r="K63" s="201">
        <v>0</v>
      </c>
      <c r="L63" s="327">
        <v>311290331.82999998</v>
      </c>
      <c r="M63" s="327"/>
      <c r="N63" s="199">
        <v>0</v>
      </c>
      <c r="O63" s="328">
        <v>99.97198538355083</v>
      </c>
      <c r="P63" s="328"/>
      <c r="Q63" s="329"/>
      <c r="R63" s="56">
        <v>0</v>
      </c>
    </row>
    <row r="64" spans="1:18" ht="47.25" customHeight="1" x14ac:dyDescent="0.2">
      <c r="A64" s="306" t="s">
        <v>96</v>
      </c>
      <c r="B64" s="307"/>
      <c r="C64" s="308" t="s">
        <v>83</v>
      </c>
      <c r="D64" s="308"/>
      <c r="E64" s="52" t="s">
        <v>115</v>
      </c>
      <c r="F64" s="52" t="s">
        <v>146</v>
      </c>
      <c r="G64" s="308" t="s">
        <v>97</v>
      </c>
      <c r="H64" s="308"/>
      <c r="I64" s="309">
        <v>311377563.06</v>
      </c>
      <c r="J64" s="309"/>
      <c r="K64" s="53">
        <v>0</v>
      </c>
      <c r="L64" s="309">
        <v>311290331.82999998</v>
      </c>
      <c r="M64" s="309"/>
      <c r="N64" s="54">
        <v>0</v>
      </c>
      <c r="O64" s="310">
        <v>99.97198538355083</v>
      </c>
      <c r="P64" s="310"/>
      <c r="Q64" s="311"/>
      <c r="R64" s="55">
        <v>0</v>
      </c>
    </row>
    <row r="65" spans="1:18" ht="48.75" customHeight="1" x14ac:dyDescent="0.2">
      <c r="A65" s="306" t="s">
        <v>110</v>
      </c>
      <c r="B65" s="307"/>
      <c r="C65" s="308" t="s">
        <v>83</v>
      </c>
      <c r="D65" s="308"/>
      <c r="E65" s="52" t="s">
        <v>115</v>
      </c>
      <c r="F65" s="52" t="s">
        <v>146</v>
      </c>
      <c r="G65" s="308" t="s">
        <v>111</v>
      </c>
      <c r="H65" s="308"/>
      <c r="I65" s="309">
        <v>15865830.1</v>
      </c>
      <c r="J65" s="309"/>
      <c r="K65" s="53">
        <v>0</v>
      </c>
      <c r="L65" s="309">
        <v>13992229.439999999</v>
      </c>
      <c r="M65" s="309"/>
      <c r="N65" s="54">
        <v>0</v>
      </c>
      <c r="O65" s="310">
        <v>88.190969850357845</v>
      </c>
      <c r="P65" s="310"/>
      <c r="Q65" s="311"/>
      <c r="R65" s="55">
        <v>0</v>
      </c>
    </row>
    <row r="66" spans="1:18" ht="42" customHeight="1" x14ac:dyDescent="0.2">
      <c r="A66" s="306" t="s">
        <v>112</v>
      </c>
      <c r="B66" s="307"/>
      <c r="C66" s="308" t="s">
        <v>83</v>
      </c>
      <c r="D66" s="308"/>
      <c r="E66" s="52" t="s">
        <v>115</v>
      </c>
      <c r="F66" s="52" t="s">
        <v>146</v>
      </c>
      <c r="G66" s="308" t="s">
        <v>113</v>
      </c>
      <c r="H66" s="308"/>
      <c r="I66" s="309">
        <v>15865830.1</v>
      </c>
      <c r="J66" s="309"/>
      <c r="K66" s="53">
        <v>0</v>
      </c>
      <c r="L66" s="309">
        <v>13992229.439999999</v>
      </c>
      <c r="M66" s="309"/>
      <c r="N66" s="54">
        <v>0</v>
      </c>
      <c r="O66" s="310">
        <v>88.190969850357845</v>
      </c>
      <c r="P66" s="310"/>
      <c r="Q66" s="311"/>
      <c r="R66" s="55">
        <v>0</v>
      </c>
    </row>
    <row r="67" spans="1:18" ht="28.5" customHeight="1" x14ac:dyDescent="0.2">
      <c r="A67" s="306" t="s">
        <v>147</v>
      </c>
      <c r="B67" s="307"/>
      <c r="C67" s="308" t="s">
        <v>83</v>
      </c>
      <c r="D67" s="308"/>
      <c r="E67" s="52" t="s">
        <v>115</v>
      </c>
      <c r="F67" s="52" t="s">
        <v>146</v>
      </c>
      <c r="G67" s="308" t="s">
        <v>148</v>
      </c>
      <c r="H67" s="308"/>
      <c r="I67" s="309">
        <v>2604000</v>
      </c>
      <c r="J67" s="309"/>
      <c r="K67" s="53">
        <v>0</v>
      </c>
      <c r="L67" s="309">
        <v>2604000</v>
      </c>
      <c r="M67" s="309"/>
      <c r="N67" s="54">
        <v>0</v>
      </c>
      <c r="O67" s="310">
        <v>100</v>
      </c>
      <c r="P67" s="310"/>
      <c r="Q67" s="311"/>
      <c r="R67" s="55">
        <v>0</v>
      </c>
    </row>
    <row r="68" spans="1:18" ht="24.75" customHeight="1" x14ac:dyDescent="0.2">
      <c r="A68" s="306" t="s">
        <v>149</v>
      </c>
      <c r="B68" s="307"/>
      <c r="C68" s="308" t="s">
        <v>83</v>
      </c>
      <c r="D68" s="308"/>
      <c r="E68" s="52" t="s">
        <v>115</v>
      </c>
      <c r="F68" s="52" t="s">
        <v>146</v>
      </c>
      <c r="G68" s="308" t="s">
        <v>150</v>
      </c>
      <c r="H68" s="308"/>
      <c r="I68" s="309">
        <v>2604000</v>
      </c>
      <c r="J68" s="309"/>
      <c r="K68" s="53">
        <v>0</v>
      </c>
      <c r="L68" s="309">
        <v>2604000</v>
      </c>
      <c r="M68" s="309"/>
      <c r="N68" s="54">
        <v>0</v>
      </c>
      <c r="O68" s="310">
        <v>100</v>
      </c>
      <c r="P68" s="310"/>
      <c r="Q68" s="311"/>
      <c r="R68" s="55">
        <v>0</v>
      </c>
    </row>
    <row r="69" spans="1:18" ht="25.5" customHeight="1" x14ac:dyDescent="0.2">
      <c r="A69" s="306" t="s">
        <v>151</v>
      </c>
      <c r="B69" s="307"/>
      <c r="C69" s="308" t="s">
        <v>83</v>
      </c>
      <c r="D69" s="308"/>
      <c r="E69" s="52" t="s">
        <v>115</v>
      </c>
      <c r="F69" s="52" t="s">
        <v>146</v>
      </c>
      <c r="G69" s="308" t="s">
        <v>152</v>
      </c>
      <c r="H69" s="308"/>
      <c r="I69" s="309">
        <v>1180000</v>
      </c>
      <c r="J69" s="309"/>
      <c r="K69" s="53">
        <v>0</v>
      </c>
      <c r="L69" s="309">
        <v>690533.28</v>
      </c>
      <c r="M69" s="309"/>
      <c r="N69" s="54">
        <v>0</v>
      </c>
      <c r="O69" s="310">
        <v>58.51976949152543</v>
      </c>
      <c r="P69" s="310"/>
      <c r="Q69" s="311"/>
      <c r="R69" s="55">
        <v>0</v>
      </c>
    </row>
    <row r="70" spans="1:18" ht="26.25" customHeight="1" x14ac:dyDescent="0.2">
      <c r="A70" s="306" t="s">
        <v>153</v>
      </c>
      <c r="B70" s="307"/>
      <c r="C70" s="308" t="s">
        <v>83</v>
      </c>
      <c r="D70" s="308"/>
      <c r="E70" s="52" t="s">
        <v>115</v>
      </c>
      <c r="F70" s="52" t="s">
        <v>146</v>
      </c>
      <c r="G70" s="308" t="s">
        <v>154</v>
      </c>
      <c r="H70" s="308"/>
      <c r="I70" s="309">
        <v>1180000</v>
      </c>
      <c r="J70" s="309"/>
      <c r="K70" s="53">
        <v>0</v>
      </c>
      <c r="L70" s="309">
        <v>690533.28</v>
      </c>
      <c r="M70" s="309"/>
      <c r="N70" s="54">
        <v>0</v>
      </c>
      <c r="O70" s="310">
        <v>58.51976949152543</v>
      </c>
      <c r="P70" s="310"/>
      <c r="Q70" s="311"/>
      <c r="R70" s="55">
        <v>0</v>
      </c>
    </row>
    <row r="71" spans="1:18" ht="41.25" customHeight="1" x14ac:dyDescent="0.2">
      <c r="A71" s="306" t="s">
        <v>155</v>
      </c>
      <c r="B71" s="307"/>
      <c r="C71" s="308" t="s">
        <v>83</v>
      </c>
      <c r="D71" s="308"/>
      <c r="E71" s="52" t="s">
        <v>115</v>
      </c>
      <c r="F71" s="52" t="s">
        <v>156</v>
      </c>
      <c r="G71" s="308"/>
      <c r="H71" s="308"/>
      <c r="I71" s="309">
        <v>124010165.86</v>
      </c>
      <c r="J71" s="309"/>
      <c r="K71" s="53">
        <v>0</v>
      </c>
      <c r="L71" s="309">
        <v>118911068.92</v>
      </c>
      <c r="M71" s="309"/>
      <c r="N71" s="54">
        <v>0</v>
      </c>
      <c r="O71" s="310">
        <v>95.888162148128586</v>
      </c>
      <c r="P71" s="310"/>
      <c r="Q71" s="311"/>
      <c r="R71" s="55">
        <v>0</v>
      </c>
    </row>
    <row r="72" spans="1:18" ht="94.5" customHeight="1" x14ac:dyDescent="0.2">
      <c r="A72" s="306" t="s">
        <v>94</v>
      </c>
      <c r="B72" s="307"/>
      <c r="C72" s="308" t="s">
        <v>83</v>
      </c>
      <c r="D72" s="308"/>
      <c r="E72" s="52" t="s">
        <v>115</v>
      </c>
      <c r="F72" s="52" t="s">
        <v>156</v>
      </c>
      <c r="G72" s="308" t="s">
        <v>95</v>
      </c>
      <c r="H72" s="308"/>
      <c r="I72" s="309">
        <v>112819822.70999999</v>
      </c>
      <c r="J72" s="309"/>
      <c r="K72" s="53">
        <v>0</v>
      </c>
      <c r="L72" s="309">
        <v>108179258.52</v>
      </c>
      <c r="M72" s="309"/>
      <c r="N72" s="54">
        <v>0</v>
      </c>
      <c r="O72" s="310">
        <v>95.886747489465179</v>
      </c>
      <c r="P72" s="310"/>
      <c r="Q72" s="311"/>
      <c r="R72" s="55">
        <v>0</v>
      </c>
    </row>
    <row r="73" spans="1:18" ht="44.25" customHeight="1" x14ac:dyDescent="0.2">
      <c r="A73" s="306" t="s">
        <v>96</v>
      </c>
      <c r="B73" s="307"/>
      <c r="C73" s="308" t="s">
        <v>83</v>
      </c>
      <c r="D73" s="308"/>
      <c r="E73" s="52" t="s">
        <v>115</v>
      </c>
      <c r="F73" s="52" t="s">
        <v>156</v>
      </c>
      <c r="G73" s="308" t="s">
        <v>97</v>
      </c>
      <c r="H73" s="308"/>
      <c r="I73" s="309">
        <v>112819822.70999999</v>
      </c>
      <c r="J73" s="309"/>
      <c r="K73" s="53">
        <v>0</v>
      </c>
      <c r="L73" s="309">
        <v>108179258.52</v>
      </c>
      <c r="M73" s="309"/>
      <c r="N73" s="54">
        <v>0</v>
      </c>
      <c r="O73" s="310">
        <v>95.886747489465179</v>
      </c>
      <c r="P73" s="310"/>
      <c r="Q73" s="311"/>
      <c r="R73" s="55">
        <v>0</v>
      </c>
    </row>
    <row r="74" spans="1:18" ht="50.25" customHeight="1" x14ac:dyDescent="0.2">
      <c r="A74" s="306" t="s">
        <v>110</v>
      </c>
      <c r="B74" s="307"/>
      <c r="C74" s="308" t="s">
        <v>83</v>
      </c>
      <c r="D74" s="308"/>
      <c r="E74" s="202" t="s">
        <v>115</v>
      </c>
      <c r="F74" s="202" t="s">
        <v>156</v>
      </c>
      <c r="G74" s="308" t="s">
        <v>111</v>
      </c>
      <c r="H74" s="308"/>
      <c r="I74" s="309">
        <v>11185288.48</v>
      </c>
      <c r="J74" s="309"/>
      <c r="K74" s="203">
        <v>0</v>
      </c>
      <c r="L74" s="309">
        <v>10729669.83</v>
      </c>
      <c r="M74" s="309"/>
      <c r="N74" s="54">
        <v>0</v>
      </c>
      <c r="O74" s="310">
        <v>95.926625845952245</v>
      </c>
      <c r="P74" s="310"/>
      <c r="Q74" s="311"/>
      <c r="R74" s="55">
        <v>0</v>
      </c>
    </row>
    <row r="75" spans="1:18" ht="45.75" customHeight="1" x14ac:dyDescent="0.2">
      <c r="A75" s="324" t="s">
        <v>112</v>
      </c>
      <c r="B75" s="325"/>
      <c r="C75" s="326" t="s">
        <v>83</v>
      </c>
      <c r="D75" s="326"/>
      <c r="E75" s="200" t="s">
        <v>115</v>
      </c>
      <c r="F75" s="200" t="s">
        <v>156</v>
      </c>
      <c r="G75" s="326" t="s">
        <v>113</v>
      </c>
      <c r="H75" s="326"/>
      <c r="I75" s="327">
        <v>11185288.48</v>
      </c>
      <c r="J75" s="327"/>
      <c r="K75" s="201">
        <v>0</v>
      </c>
      <c r="L75" s="327">
        <v>10729669.83</v>
      </c>
      <c r="M75" s="327"/>
      <c r="N75" s="199">
        <v>0</v>
      </c>
      <c r="O75" s="328">
        <v>95.926625845952245</v>
      </c>
      <c r="P75" s="328"/>
      <c r="Q75" s="329"/>
      <c r="R75" s="56">
        <v>0</v>
      </c>
    </row>
    <row r="76" spans="1:18" ht="36.75" customHeight="1" x14ac:dyDescent="0.2">
      <c r="A76" s="306" t="s">
        <v>147</v>
      </c>
      <c r="B76" s="307"/>
      <c r="C76" s="308" t="s">
        <v>83</v>
      </c>
      <c r="D76" s="308"/>
      <c r="E76" s="52" t="s">
        <v>115</v>
      </c>
      <c r="F76" s="52" t="s">
        <v>156</v>
      </c>
      <c r="G76" s="308" t="s">
        <v>148</v>
      </c>
      <c r="H76" s="308"/>
      <c r="I76" s="309">
        <v>2054.67</v>
      </c>
      <c r="J76" s="309"/>
      <c r="K76" s="53">
        <v>0</v>
      </c>
      <c r="L76" s="309">
        <v>2054.67</v>
      </c>
      <c r="M76" s="309"/>
      <c r="N76" s="54">
        <v>0</v>
      </c>
      <c r="O76" s="310">
        <v>100</v>
      </c>
      <c r="P76" s="310"/>
      <c r="Q76" s="311"/>
      <c r="R76" s="55">
        <v>0</v>
      </c>
    </row>
    <row r="77" spans="1:18" ht="46.5" customHeight="1" x14ac:dyDescent="0.2">
      <c r="A77" s="306" t="s">
        <v>157</v>
      </c>
      <c r="B77" s="307"/>
      <c r="C77" s="308" t="s">
        <v>83</v>
      </c>
      <c r="D77" s="308"/>
      <c r="E77" s="52" t="s">
        <v>115</v>
      </c>
      <c r="F77" s="52" t="s">
        <v>156</v>
      </c>
      <c r="G77" s="308" t="s">
        <v>158</v>
      </c>
      <c r="H77" s="308"/>
      <c r="I77" s="309">
        <v>2054.67</v>
      </c>
      <c r="J77" s="309"/>
      <c r="K77" s="53">
        <v>0</v>
      </c>
      <c r="L77" s="309">
        <v>2054.67</v>
      </c>
      <c r="M77" s="309"/>
      <c r="N77" s="54">
        <v>0</v>
      </c>
      <c r="O77" s="310">
        <v>100</v>
      </c>
      <c r="P77" s="310"/>
      <c r="Q77" s="311"/>
      <c r="R77" s="55">
        <v>0</v>
      </c>
    </row>
    <row r="78" spans="1:18" ht="30" customHeight="1" x14ac:dyDescent="0.2">
      <c r="A78" s="306" t="s">
        <v>151</v>
      </c>
      <c r="B78" s="307"/>
      <c r="C78" s="308" t="s">
        <v>83</v>
      </c>
      <c r="D78" s="308"/>
      <c r="E78" s="52" t="s">
        <v>115</v>
      </c>
      <c r="F78" s="52" t="s">
        <v>156</v>
      </c>
      <c r="G78" s="308" t="s">
        <v>152</v>
      </c>
      <c r="H78" s="308"/>
      <c r="I78" s="309">
        <v>3000</v>
      </c>
      <c r="J78" s="309"/>
      <c r="K78" s="53">
        <v>0</v>
      </c>
      <c r="L78" s="309">
        <v>85.9</v>
      </c>
      <c r="M78" s="309"/>
      <c r="N78" s="54">
        <v>0</v>
      </c>
      <c r="O78" s="310">
        <v>2.8633333333333333</v>
      </c>
      <c r="P78" s="310"/>
      <c r="Q78" s="311"/>
      <c r="R78" s="55">
        <v>0</v>
      </c>
    </row>
    <row r="79" spans="1:18" ht="27" customHeight="1" x14ac:dyDescent="0.2">
      <c r="A79" s="306" t="s">
        <v>153</v>
      </c>
      <c r="B79" s="307"/>
      <c r="C79" s="308" t="s">
        <v>83</v>
      </c>
      <c r="D79" s="308"/>
      <c r="E79" s="52" t="s">
        <v>115</v>
      </c>
      <c r="F79" s="52" t="s">
        <v>156</v>
      </c>
      <c r="G79" s="308" t="s">
        <v>154</v>
      </c>
      <c r="H79" s="308"/>
      <c r="I79" s="309">
        <v>3000</v>
      </c>
      <c r="J79" s="309"/>
      <c r="K79" s="53">
        <v>0</v>
      </c>
      <c r="L79" s="309">
        <v>85.9</v>
      </c>
      <c r="M79" s="309"/>
      <c r="N79" s="54">
        <v>0</v>
      </c>
      <c r="O79" s="310">
        <v>2.8633333333333333</v>
      </c>
      <c r="P79" s="310"/>
      <c r="Q79" s="311"/>
      <c r="R79" s="55">
        <v>0</v>
      </c>
    </row>
    <row r="80" spans="1:18" ht="36.75" customHeight="1" x14ac:dyDescent="0.2">
      <c r="A80" s="306" t="s">
        <v>159</v>
      </c>
      <c r="B80" s="307"/>
      <c r="C80" s="308" t="s">
        <v>83</v>
      </c>
      <c r="D80" s="308"/>
      <c r="E80" s="52" t="s">
        <v>115</v>
      </c>
      <c r="F80" s="52" t="s">
        <v>160</v>
      </c>
      <c r="G80" s="308"/>
      <c r="H80" s="308"/>
      <c r="I80" s="330">
        <v>4363000</v>
      </c>
      <c r="J80" s="330"/>
      <c r="K80" s="58">
        <v>4363000</v>
      </c>
      <c r="L80" s="330">
        <v>4360777.47</v>
      </c>
      <c r="M80" s="330"/>
      <c r="N80" s="59">
        <v>4360777.47</v>
      </c>
      <c r="O80" s="331">
        <v>99.949059592023829</v>
      </c>
      <c r="P80" s="331"/>
      <c r="Q80" s="332"/>
      <c r="R80" s="55">
        <v>99.949059592023829</v>
      </c>
    </row>
    <row r="81" spans="1:18" ht="30" customHeight="1" x14ac:dyDescent="0.2">
      <c r="A81" s="306" t="s">
        <v>161</v>
      </c>
      <c r="B81" s="307"/>
      <c r="C81" s="308" t="s">
        <v>83</v>
      </c>
      <c r="D81" s="308"/>
      <c r="E81" s="52" t="s">
        <v>115</v>
      </c>
      <c r="F81" s="52" t="s">
        <v>162</v>
      </c>
      <c r="G81" s="308"/>
      <c r="H81" s="308"/>
      <c r="I81" s="330">
        <v>4363000</v>
      </c>
      <c r="J81" s="330"/>
      <c r="K81" s="58">
        <v>4363000</v>
      </c>
      <c r="L81" s="330">
        <v>4360777.47</v>
      </c>
      <c r="M81" s="330"/>
      <c r="N81" s="59">
        <v>4360777.47</v>
      </c>
      <c r="O81" s="331">
        <v>99.949059592023829</v>
      </c>
      <c r="P81" s="331"/>
      <c r="Q81" s="332"/>
      <c r="R81" s="55">
        <v>99.949059592023829</v>
      </c>
    </row>
    <row r="82" spans="1:18" ht="90" customHeight="1" x14ac:dyDescent="0.2">
      <c r="A82" s="306" t="s">
        <v>163</v>
      </c>
      <c r="B82" s="307"/>
      <c r="C82" s="308" t="s">
        <v>83</v>
      </c>
      <c r="D82" s="308"/>
      <c r="E82" s="52" t="s">
        <v>115</v>
      </c>
      <c r="F82" s="52" t="s">
        <v>164</v>
      </c>
      <c r="G82" s="308"/>
      <c r="H82" s="308"/>
      <c r="I82" s="330">
        <v>4363000</v>
      </c>
      <c r="J82" s="330"/>
      <c r="K82" s="58">
        <v>4363000</v>
      </c>
      <c r="L82" s="330">
        <v>4360777.47</v>
      </c>
      <c r="M82" s="330"/>
      <c r="N82" s="59">
        <v>4360777.47</v>
      </c>
      <c r="O82" s="331">
        <v>99.949059592023829</v>
      </c>
      <c r="P82" s="331"/>
      <c r="Q82" s="332"/>
      <c r="R82" s="55">
        <v>99.949059592023829</v>
      </c>
    </row>
    <row r="83" spans="1:18" ht="105" customHeight="1" x14ac:dyDescent="0.2">
      <c r="A83" s="306" t="s">
        <v>165</v>
      </c>
      <c r="B83" s="307"/>
      <c r="C83" s="308" t="s">
        <v>83</v>
      </c>
      <c r="D83" s="308"/>
      <c r="E83" s="52" t="s">
        <v>115</v>
      </c>
      <c r="F83" s="52" t="s">
        <v>166</v>
      </c>
      <c r="G83" s="308"/>
      <c r="H83" s="308"/>
      <c r="I83" s="330">
        <v>4363000</v>
      </c>
      <c r="J83" s="330"/>
      <c r="K83" s="58">
        <v>4363000</v>
      </c>
      <c r="L83" s="330">
        <v>4360777.47</v>
      </c>
      <c r="M83" s="330"/>
      <c r="N83" s="59">
        <v>4360777.47</v>
      </c>
      <c r="O83" s="331">
        <v>99.949059592023829</v>
      </c>
      <c r="P83" s="331"/>
      <c r="Q83" s="332"/>
      <c r="R83" s="55">
        <v>99.949059592023829</v>
      </c>
    </row>
    <row r="84" spans="1:18" ht="104.25" customHeight="1" x14ac:dyDescent="0.2">
      <c r="A84" s="306" t="s">
        <v>94</v>
      </c>
      <c r="B84" s="307"/>
      <c r="C84" s="308" t="s">
        <v>83</v>
      </c>
      <c r="D84" s="308"/>
      <c r="E84" s="202" t="s">
        <v>115</v>
      </c>
      <c r="F84" s="202" t="s">
        <v>166</v>
      </c>
      <c r="G84" s="308" t="s">
        <v>95</v>
      </c>
      <c r="H84" s="308"/>
      <c r="I84" s="330">
        <v>4045832.8</v>
      </c>
      <c r="J84" s="330"/>
      <c r="K84" s="206">
        <v>4045832.8</v>
      </c>
      <c r="L84" s="330">
        <v>4043610.27</v>
      </c>
      <c r="M84" s="330"/>
      <c r="N84" s="59">
        <v>4043610.27</v>
      </c>
      <c r="O84" s="331">
        <v>99.945066192552503</v>
      </c>
      <c r="P84" s="331"/>
      <c r="Q84" s="332"/>
      <c r="R84" s="55">
        <v>99.945066192552503</v>
      </c>
    </row>
    <row r="85" spans="1:18" ht="39.75" customHeight="1" x14ac:dyDescent="0.2">
      <c r="A85" s="324" t="s">
        <v>96</v>
      </c>
      <c r="B85" s="325"/>
      <c r="C85" s="326" t="s">
        <v>83</v>
      </c>
      <c r="D85" s="326"/>
      <c r="E85" s="200" t="s">
        <v>115</v>
      </c>
      <c r="F85" s="200" t="s">
        <v>166</v>
      </c>
      <c r="G85" s="326" t="s">
        <v>97</v>
      </c>
      <c r="H85" s="326"/>
      <c r="I85" s="333">
        <v>4045832.8</v>
      </c>
      <c r="J85" s="333"/>
      <c r="K85" s="210">
        <v>4045832.8</v>
      </c>
      <c r="L85" s="333">
        <v>4043610.27</v>
      </c>
      <c r="M85" s="333"/>
      <c r="N85" s="211">
        <v>4043610.27</v>
      </c>
      <c r="O85" s="334">
        <v>99.945066192552503</v>
      </c>
      <c r="P85" s="334"/>
      <c r="Q85" s="335"/>
      <c r="R85" s="56">
        <v>99.945066192552503</v>
      </c>
    </row>
    <row r="86" spans="1:18" ht="57" customHeight="1" x14ac:dyDescent="0.2">
      <c r="A86" s="306" t="s">
        <v>110</v>
      </c>
      <c r="B86" s="307"/>
      <c r="C86" s="308" t="s">
        <v>83</v>
      </c>
      <c r="D86" s="308"/>
      <c r="E86" s="52" t="s">
        <v>115</v>
      </c>
      <c r="F86" s="52" t="s">
        <v>166</v>
      </c>
      <c r="G86" s="308" t="s">
        <v>111</v>
      </c>
      <c r="H86" s="308"/>
      <c r="I86" s="309">
        <v>317167.2</v>
      </c>
      <c r="J86" s="309"/>
      <c r="K86" s="53">
        <v>317167.2</v>
      </c>
      <c r="L86" s="309">
        <v>317167.2</v>
      </c>
      <c r="M86" s="309"/>
      <c r="N86" s="54">
        <v>317167.2</v>
      </c>
      <c r="O86" s="310">
        <v>100</v>
      </c>
      <c r="P86" s="310"/>
      <c r="Q86" s="311"/>
      <c r="R86" s="55">
        <v>100</v>
      </c>
    </row>
    <row r="87" spans="1:18" ht="51" customHeight="1" x14ac:dyDescent="0.2">
      <c r="A87" s="306" t="s">
        <v>112</v>
      </c>
      <c r="B87" s="307"/>
      <c r="C87" s="308" t="s">
        <v>83</v>
      </c>
      <c r="D87" s="308"/>
      <c r="E87" s="52" t="s">
        <v>115</v>
      </c>
      <c r="F87" s="52" t="s">
        <v>166</v>
      </c>
      <c r="G87" s="308" t="s">
        <v>113</v>
      </c>
      <c r="H87" s="308"/>
      <c r="I87" s="309">
        <v>317167.2</v>
      </c>
      <c r="J87" s="309"/>
      <c r="K87" s="53">
        <v>317167.2</v>
      </c>
      <c r="L87" s="309">
        <v>317167.2</v>
      </c>
      <c r="M87" s="309"/>
      <c r="N87" s="54">
        <v>317200</v>
      </c>
      <c r="O87" s="310">
        <v>100</v>
      </c>
      <c r="P87" s="310"/>
      <c r="Q87" s="311"/>
      <c r="R87" s="55">
        <v>100.01034154855861</v>
      </c>
    </row>
    <row r="88" spans="1:18" ht="42" customHeight="1" x14ac:dyDescent="0.2">
      <c r="A88" s="306" t="s">
        <v>167</v>
      </c>
      <c r="B88" s="307"/>
      <c r="C88" s="308" t="s">
        <v>83</v>
      </c>
      <c r="D88" s="308"/>
      <c r="E88" s="52" t="s">
        <v>115</v>
      </c>
      <c r="F88" s="52" t="s">
        <v>168</v>
      </c>
      <c r="G88" s="308"/>
      <c r="H88" s="308"/>
      <c r="I88" s="330">
        <v>3983000</v>
      </c>
      <c r="J88" s="330"/>
      <c r="K88" s="58">
        <v>3983000</v>
      </c>
      <c r="L88" s="330">
        <v>3839851.5</v>
      </c>
      <c r="M88" s="330"/>
      <c r="N88" s="59">
        <v>3839900</v>
      </c>
      <c r="O88" s="331">
        <v>96.406013055485815</v>
      </c>
      <c r="P88" s="331"/>
      <c r="Q88" s="332"/>
      <c r="R88" s="55">
        <v>96.407230730605079</v>
      </c>
    </row>
    <row r="89" spans="1:18" ht="49.5" customHeight="1" x14ac:dyDescent="0.2">
      <c r="A89" s="306" t="s">
        <v>169</v>
      </c>
      <c r="B89" s="307"/>
      <c r="C89" s="308" t="s">
        <v>83</v>
      </c>
      <c r="D89" s="308"/>
      <c r="E89" s="52" t="s">
        <v>115</v>
      </c>
      <c r="F89" s="52" t="s">
        <v>170</v>
      </c>
      <c r="G89" s="308"/>
      <c r="H89" s="308"/>
      <c r="I89" s="330">
        <v>3983000</v>
      </c>
      <c r="J89" s="330"/>
      <c r="K89" s="58">
        <v>3983000</v>
      </c>
      <c r="L89" s="330">
        <v>3839851.5</v>
      </c>
      <c r="M89" s="330"/>
      <c r="N89" s="59">
        <v>3839900</v>
      </c>
      <c r="O89" s="331">
        <v>96.406013055485815</v>
      </c>
      <c r="P89" s="331"/>
      <c r="Q89" s="332"/>
      <c r="R89" s="55">
        <v>96.407230730605079</v>
      </c>
    </row>
    <row r="90" spans="1:18" ht="104.25" customHeight="1" x14ac:dyDescent="0.2">
      <c r="A90" s="306" t="s">
        <v>171</v>
      </c>
      <c r="B90" s="307"/>
      <c r="C90" s="308" t="s">
        <v>83</v>
      </c>
      <c r="D90" s="308"/>
      <c r="E90" s="52" t="s">
        <v>115</v>
      </c>
      <c r="F90" s="52" t="s">
        <v>172</v>
      </c>
      <c r="G90" s="308"/>
      <c r="H90" s="308"/>
      <c r="I90" s="330">
        <v>3983000</v>
      </c>
      <c r="J90" s="330"/>
      <c r="K90" s="58">
        <v>3983000</v>
      </c>
      <c r="L90" s="330">
        <v>3839851.5</v>
      </c>
      <c r="M90" s="330"/>
      <c r="N90" s="59">
        <v>3839900</v>
      </c>
      <c r="O90" s="331">
        <v>96.406013055485815</v>
      </c>
      <c r="P90" s="331"/>
      <c r="Q90" s="332"/>
      <c r="R90" s="55">
        <v>96.407230730605079</v>
      </c>
    </row>
    <row r="91" spans="1:18" ht="84.75" customHeight="1" x14ac:dyDescent="0.2">
      <c r="A91" s="306" t="s">
        <v>173</v>
      </c>
      <c r="B91" s="307"/>
      <c r="C91" s="308" t="s">
        <v>83</v>
      </c>
      <c r="D91" s="308"/>
      <c r="E91" s="52" t="s">
        <v>115</v>
      </c>
      <c r="F91" s="52" t="s">
        <v>174</v>
      </c>
      <c r="G91" s="308"/>
      <c r="H91" s="308"/>
      <c r="I91" s="330">
        <v>3983000</v>
      </c>
      <c r="J91" s="330"/>
      <c r="K91" s="58">
        <v>3983000</v>
      </c>
      <c r="L91" s="330">
        <v>3839851.5</v>
      </c>
      <c r="M91" s="330"/>
      <c r="N91" s="59">
        <v>3839900</v>
      </c>
      <c r="O91" s="331">
        <v>96.406013055485815</v>
      </c>
      <c r="P91" s="331"/>
      <c r="Q91" s="332"/>
      <c r="R91" s="55">
        <v>96.407230730605079</v>
      </c>
    </row>
    <row r="92" spans="1:18" ht="96.75" customHeight="1" x14ac:dyDescent="0.2">
      <c r="A92" s="306" t="s">
        <v>94</v>
      </c>
      <c r="B92" s="307"/>
      <c r="C92" s="308" t="s">
        <v>83</v>
      </c>
      <c r="D92" s="308"/>
      <c r="E92" s="52" t="s">
        <v>115</v>
      </c>
      <c r="F92" s="52" t="s">
        <v>174</v>
      </c>
      <c r="G92" s="308" t="s">
        <v>95</v>
      </c>
      <c r="H92" s="308"/>
      <c r="I92" s="330">
        <v>3889419.08</v>
      </c>
      <c r="J92" s="330"/>
      <c r="K92" s="58">
        <v>3889419.08</v>
      </c>
      <c r="L92" s="330">
        <v>3752607.57</v>
      </c>
      <c r="M92" s="330"/>
      <c r="N92" s="59">
        <v>3752600</v>
      </c>
      <c r="O92" s="331">
        <v>96.482469304901954</v>
      </c>
      <c r="P92" s="331"/>
      <c r="Q92" s="332"/>
      <c r="R92" s="55">
        <v>96.482274674294032</v>
      </c>
    </row>
    <row r="93" spans="1:18" ht="45" customHeight="1" x14ac:dyDescent="0.2">
      <c r="A93" s="306" t="s">
        <v>96</v>
      </c>
      <c r="B93" s="307"/>
      <c r="C93" s="308" t="s">
        <v>83</v>
      </c>
      <c r="D93" s="308"/>
      <c r="E93" s="202" t="s">
        <v>115</v>
      </c>
      <c r="F93" s="202" t="s">
        <v>174</v>
      </c>
      <c r="G93" s="308" t="s">
        <v>97</v>
      </c>
      <c r="H93" s="308"/>
      <c r="I93" s="330">
        <v>3889419.08</v>
      </c>
      <c r="J93" s="330"/>
      <c r="K93" s="206">
        <v>3889419.08</v>
      </c>
      <c r="L93" s="330">
        <v>3752607.57</v>
      </c>
      <c r="M93" s="330"/>
      <c r="N93" s="59">
        <v>3752600</v>
      </c>
      <c r="O93" s="331">
        <v>96.482469304901954</v>
      </c>
      <c r="P93" s="331"/>
      <c r="Q93" s="332"/>
      <c r="R93" s="55">
        <v>96.482274674294032</v>
      </c>
    </row>
    <row r="94" spans="1:18" ht="48.75" customHeight="1" x14ac:dyDescent="0.2">
      <c r="A94" s="324" t="s">
        <v>110</v>
      </c>
      <c r="B94" s="325"/>
      <c r="C94" s="326" t="s">
        <v>83</v>
      </c>
      <c r="D94" s="326"/>
      <c r="E94" s="200" t="s">
        <v>115</v>
      </c>
      <c r="F94" s="200" t="s">
        <v>174</v>
      </c>
      <c r="G94" s="326" t="s">
        <v>111</v>
      </c>
      <c r="H94" s="326"/>
      <c r="I94" s="333">
        <v>93580.92</v>
      </c>
      <c r="J94" s="333"/>
      <c r="K94" s="210">
        <v>93580.92</v>
      </c>
      <c r="L94" s="333">
        <v>87243.93</v>
      </c>
      <c r="M94" s="333"/>
      <c r="N94" s="211">
        <v>87200</v>
      </c>
      <c r="O94" s="334">
        <v>93.228331159813337</v>
      </c>
      <c r="P94" s="334"/>
      <c r="Q94" s="335"/>
      <c r="R94" s="56">
        <v>93.181387829912339</v>
      </c>
    </row>
    <row r="95" spans="1:18" ht="51" customHeight="1" x14ac:dyDescent="0.2">
      <c r="A95" s="306" t="s">
        <v>112</v>
      </c>
      <c r="B95" s="307"/>
      <c r="C95" s="308" t="s">
        <v>83</v>
      </c>
      <c r="D95" s="308"/>
      <c r="E95" s="52" t="s">
        <v>115</v>
      </c>
      <c r="F95" s="52" t="s">
        <v>174</v>
      </c>
      <c r="G95" s="308" t="s">
        <v>113</v>
      </c>
      <c r="H95" s="308"/>
      <c r="I95" s="330">
        <v>93580.92</v>
      </c>
      <c r="J95" s="330"/>
      <c r="K95" s="58">
        <v>93580.92</v>
      </c>
      <c r="L95" s="330">
        <v>87243.93</v>
      </c>
      <c r="M95" s="330"/>
      <c r="N95" s="59">
        <v>87200</v>
      </c>
      <c r="O95" s="331">
        <v>93.228331159813337</v>
      </c>
      <c r="P95" s="331"/>
      <c r="Q95" s="332"/>
      <c r="R95" s="55">
        <v>93.181387829912339</v>
      </c>
    </row>
    <row r="96" spans="1:18" ht="48.75" customHeight="1" x14ac:dyDescent="0.2">
      <c r="A96" s="306" t="s">
        <v>175</v>
      </c>
      <c r="B96" s="307"/>
      <c r="C96" s="308" t="s">
        <v>83</v>
      </c>
      <c r="D96" s="308"/>
      <c r="E96" s="52" t="s">
        <v>115</v>
      </c>
      <c r="F96" s="60" t="s">
        <v>176</v>
      </c>
      <c r="G96" s="336"/>
      <c r="H96" s="336"/>
      <c r="I96" s="330">
        <v>1460000</v>
      </c>
      <c r="J96" s="330"/>
      <c r="K96" s="58">
        <v>1460000</v>
      </c>
      <c r="L96" s="330">
        <v>1236107.6000000001</v>
      </c>
      <c r="M96" s="330"/>
      <c r="N96" s="59">
        <v>1236100</v>
      </c>
      <c r="O96" s="331">
        <v>84.664904109589045</v>
      </c>
      <c r="P96" s="331"/>
      <c r="Q96" s="332"/>
      <c r="R96" s="55">
        <v>84.664383561643845</v>
      </c>
    </row>
    <row r="97" spans="1:18" ht="75.75" customHeight="1" x14ac:dyDescent="0.2">
      <c r="A97" s="306" t="s">
        <v>177</v>
      </c>
      <c r="B97" s="307"/>
      <c r="C97" s="308" t="s">
        <v>83</v>
      </c>
      <c r="D97" s="308"/>
      <c r="E97" s="52" t="s">
        <v>115</v>
      </c>
      <c r="F97" s="52" t="s">
        <v>178</v>
      </c>
      <c r="G97" s="308"/>
      <c r="H97" s="308"/>
      <c r="I97" s="330">
        <v>1460000</v>
      </c>
      <c r="J97" s="330"/>
      <c r="K97" s="58">
        <v>1460000</v>
      </c>
      <c r="L97" s="330">
        <v>1236107.6000000001</v>
      </c>
      <c r="M97" s="330"/>
      <c r="N97" s="59">
        <v>1236100</v>
      </c>
      <c r="O97" s="331">
        <v>84.664904109589045</v>
      </c>
      <c r="P97" s="331"/>
      <c r="Q97" s="332"/>
      <c r="R97" s="55">
        <v>84.664383561643845</v>
      </c>
    </row>
    <row r="98" spans="1:18" ht="66.75" customHeight="1" x14ac:dyDescent="0.2">
      <c r="A98" s="306" t="s">
        <v>179</v>
      </c>
      <c r="B98" s="307"/>
      <c r="C98" s="308" t="s">
        <v>83</v>
      </c>
      <c r="D98" s="308"/>
      <c r="E98" s="52" t="s">
        <v>115</v>
      </c>
      <c r="F98" s="52" t="s">
        <v>180</v>
      </c>
      <c r="G98" s="308"/>
      <c r="H98" s="308"/>
      <c r="I98" s="330">
        <v>1460000</v>
      </c>
      <c r="J98" s="330"/>
      <c r="K98" s="58">
        <v>1460000</v>
      </c>
      <c r="L98" s="330">
        <v>1236107.6000000001</v>
      </c>
      <c r="M98" s="330"/>
      <c r="N98" s="59">
        <v>1236100</v>
      </c>
      <c r="O98" s="331">
        <v>84.664904109589045</v>
      </c>
      <c r="P98" s="331"/>
      <c r="Q98" s="332"/>
      <c r="R98" s="55">
        <v>84.664383561643845</v>
      </c>
    </row>
    <row r="99" spans="1:18" ht="62.25" customHeight="1" x14ac:dyDescent="0.2">
      <c r="A99" s="306" t="s">
        <v>181</v>
      </c>
      <c r="B99" s="307"/>
      <c r="C99" s="308" t="s">
        <v>83</v>
      </c>
      <c r="D99" s="308"/>
      <c r="E99" s="52" t="s">
        <v>115</v>
      </c>
      <c r="F99" s="52" t="s">
        <v>182</v>
      </c>
      <c r="G99" s="308"/>
      <c r="H99" s="308"/>
      <c r="I99" s="330">
        <v>1460000</v>
      </c>
      <c r="J99" s="330"/>
      <c r="K99" s="58">
        <v>1460000</v>
      </c>
      <c r="L99" s="330">
        <v>1236107.6000000001</v>
      </c>
      <c r="M99" s="330"/>
      <c r="N99" s="59">
        <v>1236100</v>
      </c>
      <c r="O99" s="331">
        <v>84.664904109589045</v>
      </c>
      <c r="P99" s="331"/>
      <c r="Q99" s="332"/>
      <c r="R99" s="55">
        <v>84.664383561643845</v>
      </c>
    </row>
    <row r="100" spans="1:18" ht="103.5" customHeight="1" x14ac:dyDescent="0.2">
      <c r="A100" s="306" t="s">
        <v>94</v>
      </c>
      <c r="B100" s="307"/>
      <c r="C100" s="308" t="s">
        <v>83</v>
      </c>
      <c r="D100" s="308"/>
      <c r="E100" s="52" t="s">
        <v>115</v>
      </c>
      <c r="F100" s="52" t="s">
        <v>182</v>
      </c>
      <c r="G100" s="308" t="s">
        <v>95</v>
      </c>
      <c r="H100" s="308"/>
      <c r="I100" s="330">
        <v>1331000</v>
      </c>
      <c r="J100" s="330"/>
      <c r="K100" s="58">
        <v>1331000</v>
      </c>
      <c r="L100" s="330">
        <v>1236107.6000000001</v>
      </c>
      <c r="M100" s="330"/>
      <c r="N100" s="59">
        <v>1236100</v>
      </c>
      <c r="O100" s="331">
        <v>92.870593538692717</v>
      </c>
      <c r="P100" s="331"/>
      <c r="Q100" s="332"/>
      <c r="R100" s="55">
        <v>92.870022539444037</v>
      </c>
    </row>
    <row r="101" spans="1:18" ht="51.75" customHeight="1" x14ac:dyDescent="0.2">
      <c r="A101" s="306" t="s">
        <v>96</v>
      </c>
      <c r="B101" s="307"/>
      <c r="C101" s="308" t="s">
        <v>83</v>
      </c>
      <c r="D101" s="308"/>
      <c r="E101" s="202" t="s">
        <v>115</v>
      </c>
      <c r="F101" s="202" t="s">
        <v>182</v>
      </c>
      <c r="G101" s="308" t="s">
        <v>97</v>
      </c>
      <c r="H101" s="308"/>
      <c r="I101" s="330">
        <v>1331000</v>
      </c>
      <c r="J101" s="330"/>
      <c r="K101" s="206">
        <v>1331000</v>
      </c>
      <c r="L101" s="330">
        <v>1236107.6000000001</v>
      </c>
      <c r="M101" s="330"/>
      <c r="N101" s="59">
        <v>1236100</v>
      </c>
      <c r="O101" s="331">
        <v>92.870593538692717</v>
      </c>
      <c r="P101" s="331"/>
      <c r="Q101" s="332"/>
      <c r="R101" s="55">
        <v>92.870022539444037</v>
      </c>
    </row>
    <row r="102" spans="1:18" ht="75" customHeight="1" x14ac:dyDescent="0.2">
      <c r="A102" s="324" t="s">
        <v>110</v>
      </c>
      <c r="B102" s="325"/>
      <c r="C102" s="326" t="s">
        <v>83</v>
      </c>
      <c r="D102" s="326"/>
      <c r="E102" s="200" t="s">
        <v>115</v>
      </c>
      <c r="F102" s="200" t="s">
        <v>182</v>
      </c>
      <c r="G102" s="326" t="s">
        <v>111</v>
      </c>
      <c r="H102" s="326"/>
      <c r="I102" s="333">
        <v>129000</v>
      </c>
      <c r="J102" s="333"/>
      <c r="K102" s="210">
        <v>129000</v>
      </c>
      <c r="L102" s="333">
        <v>0</v>
      </c>
      <c r="M102" s="333"/>
      <c r="N102" s="211">
        <v>0</v>
      </c>
      <c r="O102" s="334">
        <v>0</v>
      </c>
      <c r="P102" s="334"/>
      <c r="Q102" s="335"/>
      <c r="R102" s="56">
        <f t="shared" ref="R102:R103" si="0">(N102/K102)*100</f>
        <v>0</v>
      </c>
    </row>
    <row r="103" spans="1:18" ht="46.5" customHeight="1" x14ac:dyDescent="0.2">
      <c r="A103" s="306" t="s">
        <v>112</v>
      </c>
      <c r="B103" s="307"/>
      <c r="C103" s="308" t="s">
        <v>83</v>
      </c>
      <c r="D103" s="308"/>
      <c r="E103" s="52" t="s">
        <v>115</v>
      </c>
      <c r="F103" s="52" t="s">
        <v>182</v>
      </c>
      <c r="G103" s="308" t="s">
        <v>113</v>
      </c>
      <c r="H103" s="308"/>
      <c r="I103" s="330">
        <v>129000</v>
      </c>
      <c r="J103" s="330"/>
      <c r="K103" s="58">
        <v>129000</v>
      </c>
      <c r="L103" s="330">
        <v>0</v>
      </c>
      <c r="M103" s="330"/>
      <c r="N103" s="59">
        <v>0</v>
      </c>
      <c r="O103" s="331">
        <v>0</v>
      </c>
      <c r="P103" s="331"/>
      <c r="Q103" s="332"/>
      <c r="R103" s="55">
        <f t="shared" si="0"/>
        <v>0</v>
      </c>
    </row>
    <row r="104" spans="1:18" ht="30.75" customHeight="1" x14ac:dyDescent="0.2">
      <c r="A104" s="337" t="s">
        <v>98</v>
      </c>
      <c r="B104" s="338"/>
      <c r="C104" s="336" t="s">
        <v>83</v>
      </c>
      <c r="D104" s="336"/>
      <c r="E104" s="60" t="s">
        <v>115</v>
      </c>
      <c r="F104" s="60" t="s">
        <v>99</v>
      </c>
      <c r="G104" s="336"/>
      <c r="H104" s="336"/>
      <c r="I104" s="330">
        <v>5301110</v>
      </c>
      <c r="J104" s="330"/>
      <c r="K104" s="58">
        <v>0</v>
      </c>
      <c r="L104" s="330">
        <v>5301110</v>
      </c>
      <c r="M104" s="330"/>
      <c r="N104" s="59">
        <v>0</v>
      </c>
      <c r="O104" s="331">
        <v>100</v>
      </c>
      <c r="P104" s="331"/>
      <c r="Q104" s="332"/>
      <c r="R104" s="61">
        <v>0</v>
      </c>
    </row>
    <row r="105" spans="1:18" ht="32.25" customHeight="1" x14ac:dyDescent="0.2">
      <c r="A105" s="306" t="s">
        <v>183</v>
      </c>
      <c r="B105" s="307"/>
      <c r="C105" s="308" t="s">
        <v>83</v>
      </c>
      <c r="D105" s="308"/>
      <c r="E105" s="52" t="s">
        <v>115</v>
      </c>
      <c r="F105" s="52" t="s">
        <v>184</v>
      </c>
      <c r="G105" s="308"/>
      <c r="H105" s="308"/>
      <c r="I105" s="309">
        <v>1117800</v>
      </c>
      <c r="J105" s="309"/>
      <c r="K105" s="53">
        <v>0</v>
      </c>
      <c r="L105" s="309">
        <v>1117800</v>
      </c>
      <c r="M105" s="309"/>
      <c r="N105" s="54">
        <v>0</v>
      </c>
      <c r="O105" s="310">
        <v>100</v>
      </c>
      <c r="P105" s="310"/>
      <c r="Q105" s="311"/>
      <c r="R105" s="55">
        <v>0</v>
      </c>
    </row>
    <row r="106" spans="1:18" ht="35.25" customHeight="1" x14ac:dyDescent="0.2">
      <c r="A106" s="306" t="s">
        <v>147</v>
      </c>
      <c r="B106" s="307"/>
      <c r="C106" s="308" t="s">
        <v>83</v>
      </c>
      <c r="D106" s="308"/>
      <c r="E106" s="52" t="s">
        <v>115</v>
      </c>
      <c r="F106" s="52" t="s">
        <v>184</v>
      </c>
      <c r="G106" s="308" t="s">
        <v>148</v>
      </c>
      <c r="H106" s="308"/>
      <c r="I106" s="309">
        <v>1117800</v>
      </c>
      <c r="J106" s="309"/>
      <c r="K106" s="53">
        <v>0</v>
      </c>
      <c r="L106" s="309">
        <v>1117800</v>
      </c>
      <c r="M106" s="309"/>
      <c r="N106" s="54">
        <v>0</v>
      </c>
      <c r="O106" s="310">
        <v>100</v>
      </c>
      <c r="P106" s="310"/>
      <c r="Q106" s="311"/>
      <c r="R106" s="55">
        <v>0</v>
      </c>
    </row>
    <row r="107" spans="1:18" ht="49.5" customHeight="1" x14ac:dyDescent="0.2">
      <c r="A107" s="306" t="s">
        <v>157</v>
      </c>
      <c r="B107" s="307"/>
      <c r="C107" s="308" t="s">
        <v>83</v>
      </c>
      <c r="D107" s="308"/>
      <c r="E107" s="52" t="s">
        <v>115</v>
      </c>
      <c r="F107" s="52" t="s">
        <v>184</v>
      </c>
      <c r="G107" s="308" t="s">
        <v>158</v>
      </c>
      <c r="H107" s="308"/>
      <c r="I107" s="309">
        <v>1117800</v>
      </c>
      <c r="J107" s="309"/>
      <c r="K107" s="53">
        <v>0</v>
      </c>
      <c r="L107" s="309">
        <v>1117800</v>
      </c>
      <c r="M107" s="309"/>
      <c r="N107" s="54">
        <v>0</v>
      </c>
      <c r="O107" s="310">
        <v>100</v>
      </c>
      <c r="P107" s="310"/>
      <c r="Q107" s="311"/>
      <c r="R107" s="55">
        <v>0</v>
      </c>
    </row>
    <row r="108" spans="1:18" ht="75" customHeight="1" x14ac:dyDescent="0.2">
      <c r="A108" s="306" t="s">
        <v>100</v>
      </c>
      <c r="B108" s="307"/>
      <c r="C108" s="308" t="s">
        <v>83</v>
      </c>
      <c r="D108" s="308"/>
      <c r="E108" s="52" t="s">
        <v>115</v>
      </c>
      <c r="F108" s="52" t="s">
        <v>101</v>
      </c>
      <c r="G108" s="308"/>
      <c r="H108" s="308"/>
      <c r="I108" s="309">
        <v>4183310</v>
      </c>
      <c r="J108" s="309"/>
      <c r="K108" s="53">
        <v>0</v>
      </c>
      <c r="L108" s="309">
        <v>4183310</v>
      </c>
      <c r="M108" s="309"/>
      <c r="N108" s="54">
        <v>0</v>
      </c>
      <c r="O108" s="310">
        <v>100</v>
      </c>
      <c r="P108" s="310"/>
      <c r="Q108" s="311"/>
      <c r="R108" s="55">
        <v>0</v>
      </c>
    </row>
    <row r="109" spans="1:18" ht="90.75" customHeight="1" x14ac:dyDescent="0.2">
      <c r="A109" s="306" t="s">
        <v>94</v>
      </c>
      <c r="B109" s="307"/>
      <c r="C109" s="308" t="s">
        <v>83</v>
      </c>
      <c r="D109" s="308"/>
      <c r="E109" s="52" t="s">
        <v>115</v>
      </c>
      <c r="F109" s="52" t="s">
        <v>101</v>
      </c>
      <c r="G109" s="308" t="s">
        <v>95</v>
      </c>
      <c r="H109" s="308"/>
      <c r="I109" s="309">
        <v>4183310</v>
      </c>
      <c r="J109" s="309"/>
      <c r="K109" s="53">
        <v>0</v>
      </c>
      <c r="L109" s="309">
        <v>4183310</v>
      </c>
      <c r="M109" s="309"/>
      <c r="N109" s="54">
        <v>0</v>
      </c>
      <c r="O109" s="310">
        <v>100</v>
      </c>
      <c r="P109" s="310"/>
      <c r="Q109" s="311"/>
      <c r="R109" s="55">
        <v>0</v>
      </c>
    </row>
    <row r="110" spans="1:18" ht="47.25" customHeight="1" x14ac:dyDescent="0.2">
      <c r="A110" s="306" t="s">
        <v>96</v>
      </c>
      <c r="B110" s="307"/>
      <c r="C110" s="308" t="s">
        <v>83</v>
      </c>
      <c r="D110" s="308"/>
      <c r="E110" s="52" t="s">
        <v>115</v>
      </c>
      <c r="F110" s="52" t="s">
        <v>101</v>
      </c>
      <c r="G110" s="308" t="s">
        <v>97</v>
      </c>
      <c r="H110" s="308"/>
      <c r="I110" s="309">
        <v>4183310</v>
      </c>
      <c r="J110" s="309"/>
      <c r="K110" s="53">
        <v>0</v>
      </c>
      <c r="L110" s="309">
        <v>4183310</v>
      </c>
      <c r="M110" s="309"/>
      <c r="N110" s="54">
        <v>0</v>
      </c>
      <c r="O110" s="310">
        <v>100</v>
      </c>
      <c r="P110" s="310"/>
      <c r="Q110" s="311"/>
      <c r="R110" s="55">
        <v>0</v>
      </c>
    </row>
    <row r="111" spans="1:18" ht="81.75" customHeight="1" x14ac:dyDescent="0.2">
      <c r="A111" s="312" t="s">
        <v>185</v>
      </c>
      <c r="B111" s="313"/>
      <c r="C111" s="314" t="s">
        <v>83</v>
      </c>
      <c r="D111" s="314"/>
      <c r="E111" s="204" t="s">
        <v>186</v>
      </c>
      <c r="F111" s="204"/>
      <c r="G111" s="314"/>
      <c r="H111" s="314"/>
      <c r="I111" s="315">
        <v>68992086.049999997</v>
      </c>
      <c r="J111" s="315"/>
      <c r="K111" s="205">
        <v>0</v>
      </c>
      <c r="L111" s="315">
        <v>67656972.609999999</v>
      </c>
      <c r="M111" s="315"/>
      <c r="N111" s="50">
        <v>0</v>
      </c>
      <c r="O111" s="316">
        <v>98.064831031442637</v>
      </c>
      <c r="P111" s="316"/>
      <c r="Q111" s="317"/>
      <c r="R111" s="51">
        <v>0</v>
      </c>
    </row>
    <row r="112" spans="1:18" ht="45" customHeight="1" x14ac:dyDescent="0.2">
      <c r="A112" s="324" t="s">
        <v>86</v>
      </c>
      <c r="B112" s="325"/>
      <c r="C112" s="326" t="s">
        <v>83</v>
      </c>
      <c r="D112" s="326"/>
      <c r="E112" s="200" t="s">
        <v>186</v>
      </c>
      <c r="F112" s="200" t="s">
        <v>87</v>
      </c>
      <c r="G112" s="326"/>
      <c r="H112" s="326"/>
      <c r="I112" s="327">
        <v>42458300</v>
      </c>
      <c r="J112" s="327"/>
      <c r="K112" s="201">
        <v>0</v>
      </c>
      <c r="L112" s="327">
        <v>41747941.159999996</v>
      </c>
      <c r="M112" s="327"/>
      <c r="N112" s="199">
        <v>0</v>
      </c>
      <c r="O112" s="328">
        <v>98.326925854308811</v>
      </c>
      <c r="P112" s="328"/>
      <c r="Q112" s="329"/>
      <c r="R112" s="56">
        <v>0</v>
      </c>
    </row>
    <row r="113" spans="1:18" ht="33" customHeight="1" x14ac:dyDescent="0.2">
      <c r="A113" s="306" t="s">
        <v>88</v>
      </c>
      <c r="B113" s="307"/>
      <c r="C113" s="308" t="s">
        <v>83</v>
      </c>
      <c r="D113" s="308"/>
      <c r="E113" s="52" t="s">
        <v>186</v>
      </c>
      <c r="F113" s="52" t="s">
        <v>89</v>
      </c>
      <c r="G113" s="308"/>
      <c r="H113" s="308"/>
      <c r="I113" s="309">
        <v>42458300</v>
      </c>
      <c r="J113" s="309"/>
      <c r="K113" s="53">
        <v>0</v>
      </c>
      <c r="L113" s="309">
        <v>41747941.159999996</v>
      </c>
      <c r="M113" s="309"/>
      <c r="N113" s="54">
        <v>0</v>
      </c>
      <c r="O113" s="310">
        <v>98.326925854308811</v>
      </c>
      <c r="P113" s="310"/>
      <c r="Q113" s="311"/>
      <c r="R113" s="55">
        <v>0</v>
      </c>
    </row>
    <row r="114" spans="1:18" ht="60.75" customHeight="1" x14ac:dyDescent="0.2">
      <c r="A114" s="306" t="s">
        <v>90</v>
      </c>
      <c r="B114" s="307"/>
      <c r="C114" s="308" t="s">
        <v>83</v>
      </c>
      <c r="D114" s="308"/>
      <c r="E114" s="52" t="s">
        <v>186</v>
      </c>
      <c r="F114" s="52" t="s">
        <v>91</v>
      </c>
      <c r="G114" s="308"/>
      <c r="H114" s="308"/>
      <c r="I114" s="309">
        <v>42458300</v>
      </c>
      <c r="J114" s="309"/>
      <c r="K114" s="53">
        <v>0</v>
      </c>
      <c r="L114" s="309">
        <v>41747941.159999996</v>
      </c>
      <c r="M114" s="309"/>
      <c r="N114" s="54">
        <v>0</v>
      </c>
      <c r="O114" s="310">
        <v>98.326925854308811</v>
      </c>
      <c r="P114" s="310"/>
      <c r="Q114" s="311"/>
      <c r="R114" s="55">
        <v>0</v>
      </c>
    </row>
    <row r="115" spans="1:18" ht="34.5" customHeight="1" x14ac:dyDescent="0.2">
      <c r="A115" s="306" t="s">
        <v>187</v>
      </c>
      <c r="B115" s="307"/>
      <c r="C115" s="308" t="s">
        <v>83</v>
      </c>
      <c r="D115" s="308"/>
      <c r="E115" s="52" t="s">
        <v>186</v>
      </c>
      <c r="F115" s="52" t="s">
        <v>188</v>
      </c>
      <c r="G115" s="308"/>
      <c r="H115" s="308"/>
      <c r="I115" s="309">
        <v>42458300</v>
      </c>
      <c r="J115" s="309"/>
      <c r="K115" s="53">
        <v>0</v>
      </c>
      <c r="L115" s="309">
        <v>41747941.159999996</v>
      </c>
      <c r="M115" s="309"/>
      <c r="N115" s="54">
        <v>0</v>
      </c>
      <c r="O115" s="310">
        <v>98.326925854308811</v>
      </c>
      <c r="P115" s="310"/>
      <c r="Q115" s="311"/>
      <c r="R115" s="55">
        <v>0</v>
      </c>
    </row>
    <row r="116" spans="1:18" ht="92.25" customHeight="1" x14ac:dyDescent="0.2">
      <c r="A116" s="306" t="s">
        <v>94</v>
      </c>
      <c r="B116" s="307"/>
      <c r="C116" s="308" t="s">
        <v>83</v>
      </c>
      <c r="D116" s="308"/>
      <c r="E116" s="52" t="s">
        <v>186</v>
      </c>
      <c r="F116" s="52" t="s">
        <v>188</v>
      </c>
      <c r="G116" s="308" t="s">
        <v>95</v>
      </c>
      <c r="H116" s="308"/>
      <c r="I116" s="309">
        <v>40755120.960000001</v>
      </c>
      <c r="J116" s="309"/>
      <c r="K116" s="53">
        <v>0</v>
      </c>
      <c r="L116" s="309">
        <v>40044762.119999997</v>
      </c>
      <c r="M116" s="309"/>
      <c r="N116" s="54">
        <v>0</v>
      </c>
      <c r="O116" s="310">
        <v>98.257007160653004</v>
      </c>
      <c r="P116" s="310"/>
      <c r="Q116" s="311"/>
      <c r="R116" s="55">
        <v>0</v>
      </c>
    </row>
    <row r="117" spans="1:18" ht="42" customHeight="1" x14ac:dyDescent="0.2">
      <c r="A117" s="306" t="s">
        <v>96</v>
      </c>
      <c r="B117" s="307"/>
      <c r="C117" s="308" t="s">
        <v>83</v>
      </c>
      <c r="D117" s="308"/>
      <c r="E117" s="52" t="s">
        <v>186</v>
      </c>
      <c r="F117" s="52" t="s">
        <v>188</v>
      </c>
      <c r="G117" s="308" t="s">
        <v>97</v>
      </c>
      <c r="H117" s="308"/>
      <c r="I117" s="309">
        <v>40755120.960000001</v>
      </c>
      <c r="J117" s="309"/>
      <c r="K117" s="53">
        <v>0</v>
      </c>
      <c r="L117" s="309">
        <v>40044762.119999997</v>
      </c>
      <c r="M117" s="309"/>
      <c r="N117" s="54">
        <v>0</v>
      </c>
      <c r="O117" s="310">
        <v>98.257007160653004</v>
      </c>
      <c r="P117" s="310"/>
      <c r="Q117" s="311"/>
      <c r="R117" s="55">
        <v>0</v>
      </c>
    </row>
    <row r="118" spans="1:18" ht="54.75" customHeight="1" x14ac:dyDescent="0.2">
      <c r="A118" s="306" t="s">
        <v>110</v>
      </c>
      <c r="B118" s="307"/>
      <c r="C118" s="308" t="s">
        <v>83</v>
      </c>
      <c r="D118" s="308"/>
      <c r="E118" s="52" t="s">
        <v>186</v>
      </c>
      <c r="F118" s="52" t="s">
        <v>188</v>
      </c>
      <c r="G118" s="308" t="s">
        <v>111</v>
      </c>
      <c r="H118" s="308"/>
      <c r="I118" s="309">
        <v>1653179.04</v>
      </c>
      <c r="J118" s="309"/>
      <c r="K118" s="53">
        <v>0</v>
      </c>
      <c r="L118" s="309">
        <v>1653179.04</v>
      </c>
      <c r="M118" s="309"/>
      <c r="N118" s="54">
        <v>0</v>
      </c>
      <c r="O118" s="310">
        <v>100</v>
      </c>
      <c r="P118" s="310"/>
      <c r="Q118" s="311"/>
      <c r="R118" s="55">
        <v>0</v>
      </c>
    </row>
    <row r="119" spans="1:18" ht="45.75" customHeight="1" x14ac:dyDescent="0.2">
      <c r="A119" s="306" t="s">
        <v>112</v>
      </c>
      <c r="B119" s="307"/>
      <c r="C119" s="308" t="s">
        <v>83</v>
      </c>
      <c r="D119" s="308"/>
      <c r="E119" s="52" t="s">
        <v>186</v>
      </c>
      <c r="F119" s="52" t="s">
        <v>188</v>
      </c>
      <c r="G119" s="308" t="s">
        <v>113</v>
      </c>
      <c r="H119" s="308"/>
      <c r="I119" s="309">
        <v>1653179.04</v>
      </c>
      <c r="J119" s="309"/>
      <c r="K119" s="53">
        <v>0</v>
      </c>
      <c r="L119" s="309">
        <v>1653179.04</v>
      </c>
      <c r="M119" s="309"/>
      <c r="N119" s="54">
        <v>0</v>
      </c>
      <c r="O119" s="310">
        <v>100</v>
      </c>
      <c r="P119" s="310"/>
      <c r="Q119" s="311"/>
      <c r="R119" s="55">
        <v>0</v>
      </c>
    </row>
    <row r="120" spans="1:18" ht="35.25" customHeight="1" x14ac:dyDescent="0.2">
      <c r="A120" s="306" t="s">
        <v>151</v>
      </c>
      <c r="B120" s="307"/>
      <c r="C120" s="308" t="s">
        <v>83</v>
      </c>
      <c r="D120" s="308"/>
      <c r="E120" s="52" t="s">
        <v>186</v>
      </c>
      <c r="F120" s="52" t="s">
        <v>188</v>
      </c>
      <c r="G120" s="308" t="s">
        <v>152</v>
      </c>
      <c r="H120" s="308"/>
      <c r="I120" s="309">
        <v>50000</v>
      </c>
      <c r="J120" s="309"/>
      <c r="K120" s="53">
        <v>0</v>
      </c>
      <c r="L120" s="309">
        <v>50000</v>
      </c>
      <c r="M120" s="309"/>
      <c r="N120" s="54">
        <v>0</v>
      </c>
      <c r="O120" s="310">
        <v>100</v>
      </c>
      <c r="P120" s="310"/>
      <c r="Q120" s="311"/>
      <c r="R120" s="55">
        <v>0</v>
      </c>
    </row>
    <row r="121" spans="1:18" ht="30.75" customHeight="1" x14ac:dyDescent="0.2">
      <c r="A121" s="306" t="s">
        <v>153</v>
      </c>
      <c r="B121" s="307"/>
      <c r="C121" s="308" t="s">
        <v>83</v>
      </c>
      <c r="D121" s="308"/>
      <c r="E121" s="52" t="s">
        <v>186</v>
      </c>
      <c r="F121" s="52" t="s">
        <v>188</v>
      </c>
      <c r="G121" s="308" t="s">
        <v>154</v>
      </c>
      <c r="H121" s="308"/>
      <c r="I121" s="309">
        <v>50000</v>
      </c>
      <c r="J121" s="309"/>
      <c r="K121" s="53">
        <v>0</v>
      </c>
      <c r="L121" s="309">
        <v>50000</v>
      </c>
      <c r="M121" s="309"/>
      <c r="N121" s="54">
        <v>0</v>
      </c>
      <c r="O121" s="310">
        <v>100</v>
      </c>
      <c r="P121" s="310"/>
      <c r="Q121" s="311"/>
      <c r="R121" s="55">
        <v>0</v>
      </c>
    </row>
    <row r="122" spans="1:18" ht="48" customHeight="1" x14ac:dyDescent="0.2">
      <c r="A122" s="306" t="s">
        <v>104</v>
      </c>
      <c r="B122" s="307"/>
      <c r="C122" s="308" t="s">
        <v>83</v>
      </c>
      <c r="D122" s="308"/>
      <c r="E122" s="52" t="s">
        <v>186</v>
      </c>
      <c r="F122" s="52" t="s">
        <v>105</v>
      </c>
      <c r="G122" s="308"/>
      <c r="H122" s="308"/>
      <c r="I122" s="309">
        <v>26403586.050000001</v>
      </c>
      <c r="J122" s="309"/>
      <c r="K122" s="53">
        <v>0</v>
      </c>
      <c r="L122" s="309">
        <v>25778831.449999999</v>
      </c>
      <c r="M122" s="309"/>
      <c r="N122" s="54">
        <v>0</v>
      </c>
      <c r="O122" s="310">
        <v>97.633826712716541</v>
      </c>
      <c r="P122" s="310"/>
      <c r="Q122" s="311"/>
      <c r="R122" s="55">
        <v>0</v>
      </c>
    </row>
    <row r="123" spans="1:18" ht="38.25" customHeight="1" x14ac:dyDescent="0.2">
      <c r="A123" s="306" t="s">
        <v>189</v>
      </c>
      <c r="B123" s="307"/>
      <c r="C123" s="308" t="s">
        <v>83</v>
      </c>
      <c r="D123" s="308"/>
      <c r="E123" s="202" t="s">
        <v>186</v>
      </c>
      <c r="F123" s="202" t="s">
        <v>190</v>
      </c>
      <c r="G123" s="308"/>
      <c r="H123" s="308"/>
      <c r="I123" s="309">
        <v>26403586.050000001</v>
      </c>
      <c r="J123" s="309"/>
      <c r="K123" s="203">
        <v>0</v>
      </c>
      <c r="L123" s="309">
        <v>25778831.449999999</v>
      </c>
      <c r="M123" s="309"/>
      <c r="N123" s="54">
        <v>0</v>
      </c>
      <c r="O123" s="310">
        <v>97.633826712716541</v>
      </c>
      <c r="P123" s="310"/>
      <c r="Q123" s="311"/>
      <c r="R123" s="55">
        <v>0</v>
      </c>
    </row>
    <row r="124" spans="1:18" ht="90.75" customHeight="1" x14ac:dyDescent="0.2">
      <c r="A124" s="324" t="s">
        <v>94</v>
      </c>
      <c r="B124" s="325"/>
      <c r="C124" s="326" t="s">
        <v>83</v>
      </c>
      <c r="D124" s="326"/>
      <c r="E124" s="200" t="s">
        <v>186</v>
      </c>
      <c r="F124" s="200" t="s">
        <v>190</v>
      </c>
      <c r="G124" s="326" t="s">
        <v>95</v>
      </c>
      <c r="H124" s="326"/>
      <c r="I124" s="327">
        <v>23928839.390000001</v>
      </c>
      <c r="J124" s="327"/>
      <c r="K124" s="201">
        <v>0</v>
      </c>
      <c r="L124" s="327">
        <v>23353797.359999999</v>
      </c>
      <c r="M124" s="327"/>
      <c r="N124" s="199">
        <v>0</v>
      </c>
      <c r="O124" s="328">
        <v>97.596866188836913</v>
      </c>
      <c r="P124" s="328"/>
      <c r="Q124" s="329"/>
      <c r="R124" s="56">
        <v>0</v>
      </c>
    </row>
    <row r="125" spans="1:18" ht="39.75" customHeight="1" x14ac:dyDescent="0.2">
      <c r="A125" s="306" t="s">
        <v>96</v>
      </c>
      <c r="B125" s="307"/>
      <c r="C125" s="308" t="s">
        <v>83</v>
      </c>
      <c r="D125" s="308"/>
      <c r="E125" s="52" t="s">
        <v>186</v>
      </c>
      <c r="F125" s="52" t="s">
        <v>190</v>
      </c>
      <c r="G125" s="308" t="s">
        <v>97</v>
      </c>
      <c r="H125" s="308"/>
      <c r="I125" s="309">
        <v>23928839.390000001</v>
      </c>
      <c r="J125" s="309"/>
      <c r="K125" s="53">
        <v>0</v>
      </c>
      <c r="L125" s="309">
        <v>23353797.359999999</v>
      </c>
      <c r="M125" s="309"/>
      <c r="N125" s="54">
        <v>0</v>
      </c>
      <c r="O125" s="310">
        <v>97.596866188836913</v>
      </c>
      <c r="P125" s="310"/>
      <c r="Q125" s="311"/>
      <c r="R125" s="55">
        <v>0</v>
      </c>
    </row>
    <row r="126" spans="1:18" ht="60" customHeight="1" x14ac:dyDescent="0.2">
      <c r="A126" s="339" t="s">
        <v>110</v>
      </c>
      <c r="B126" s="340"/>
      <c r="C126" s="308" t="s">
        <v>83</v>
      </c>
      <c r="D126" s="308"/>
      <c r="E126" s="52" t="s">
        <v>186</v>
      </c>
      <c r="F126" s="52" t="s">
        <v>190</v>
      </c>
      <c r="G126" s="308" t="s">
        <v>111</v>
      </c>
      <c r="H126" s="308"/>
      <c r="I126" s="309">
        <v>2436746.66</v>
      </c>
      <c r="J126" s="309"/>
      <c r="K126" s="53">
        <v>0</v>
      </c>
      <c r="L126" s="309">
        <v>2387034.09</v>
      </c>
      <c r="M126" s="309"/>
      <c r="N126" s="54">
        <v>0</v>
      </c>
      <c r="O126" s="311">
        <v>97.959879423821576</v>
      </c>
      <c r="P126" s="311"/>
      <c r="Q126" s="311"/>
      <c r="R126" s="55">
        <v>0</v>
      </c>
    </row>
    <row r="127" spans="1:18" ht="48.75" customHeight="1" x14ac:dyDescent="0.2">
      <c r="A127" s="339" t="s">
        <v>112</v>
      </c>
      <c r="B127" s="340"/>
      <c r="C127" s="308" t="s">
        <v>83</v>
      </c>
      <c r="D127" s="308"/>
      <c r="E127" s="52" t="s">
        <v>186</v>
      </c>
      <c r="F127" s="52" t="s">
        <v>190</v>
      </c>
      <c r="G127" s="308" t="s">
        <v>113</v>
      </c>
      <c r="H127" s="308"/>
      <c r="I127" s="309">
        <v>2436746.66</v>
      </c>
      <c r="J127" s="309"/>
      <c r="K127" s="53">
        <v>0</v>
      </c>
      <c r="L127" s="309">
        <v>2387034.09</v>
      </c>
      <c r="M127" s="309"/>
      <c r="N127" s="54">
        <v>0</v>
      </c>
      <c r="O127" s="311">
        <v>97.959879423821576</v>
      </c>
      <c r="P127" s="311"/>
      <c r="Q127" s="311"/>
      <c r="R127" s="55">
        <v>0</v>
      </c>
    </row>
    <row r="128" spans="1:18" ht="27" customHeight="1" x14ac:dyDescent="0.2">
      <c r="A128" s="339" t="s">
        <v>151</v>
      </c>
      <c r="B128" s="340"/>
      <c r="C128" s="308" t="s">
        <v>83</v>
      </c>
      <c r="D128" s="308"/>
      <c r="E128" s="52" t="s">
        <v>186</v>
      </c>
      <c r="F128" s="52" t="s">
        <v>190</v>
      </c>
      <c r="G128" s="308" t="s">
        <v>152</v>
      </c>
      <c r="H128" s="308"/>
      <c r="I128" s="309">
        <v>38000</v>
      </c>
      <c r="J128" s="309"/>
      <c r="K128" s="53">
        <v>0</v>
      </c>
      <c r="L128" s="309">
        <v>38000</v>
      </c>
      <c r="M128" s="309"/>
      <c r="N128" s="54">
        <v>0</v>
      </c>
      <c r="O128" s="311">
        <v>100</v>
      </c>
      <c r="P128" s="311"/>
      <c r="Q128" s="311"/>
      <c r="R128" s="55">
        <v>0</v>
      </c>
    </row>
    <row r="129" spans="1:18" ht="22.5" customHeight="1" x14ac:dyDescent="0.2">
      <c r="A129" s="339" t="s">
        <v>153</v>
      </c>
      <c r="B129" s="340"/>
      <c r="C129" s="308" t="s">
        <v>83</v>
      </c>
      <c r="D129" s="308"/>
      <c r="E129" s="52" t="s">
        <v>186</v>
      </c>
      <c r="F129" s="52" t="s">
        <v>190</v>
      </c>
      <c r="G129" s="308" t="s">
        <v>154</v>
      </c>
      <c r="H129" s="308"/>
      <c r="I129" s="309">
        <v>38000</v>
      </c>
      <c r="J129" s="309"/>
      <c r="K129" s="53">
        <v>0</v>
      </c>
      <c r="L129" s="309">
        <v>38000</v>
      </c>
      <c r="M129" s="309"/>
      <c r="N129" s="54">
        <v>0</v>
      </c>
      <c r="O129" s="311">
        <v>100</v>
      </c>
      <c r="P129" s="311"/>
      <c r="Q129" s="311"/>
      <c r="R129" s="55">
        <v>0</v>
      </c>
    </row>
    <row r="130" spans="1:18" ht="34.5" customHeight="1" x14ac:dyDescent="0.2">
      <c r="A130" s="339" t="s">
        <v>98</v>
      </c>
      <c r="B130" s="340"/>
      <c r="C130" s="308" t="s">
        <v>83</v>
      </c>
      <c r="D130" s="308"/>
      <c r="E130" s="52" t="s">
        <v>186</v>
      </c>
      <c r="F130" s="52" t="s">
        <v>99</v>
      </c>
      <c r="G130" s="308"/>
      <c r="H130" s="308"/>
      <c r="I130" s="309">
        <v>130200</v>
      </c>
      <c r="J130" s="309"/>
      <c r="K130" s="53">
        <v>0</v>
      </c>
      <c r="L130" s="309">
        <v>130200</v>
      </c>
      <c r="M130" s="309"/>
      <c r="N130" s="54">
        <v>0</v>
      </c>
      <c r="O130" s="311">
        <v>100</v>
      </c>
      <c r="P130" s="311"/>
      <c r="Q130" s="311"/>
      <c r="R130" s="55">
        <v>0</v>
      </c>
    </row>
    <row r="131" spans="1:18" ht="79.5" customHeight="1" x14ac:dyDescent="0.2">
      <c r="A131" s="339" t="s">
        <v>100</v>
      </c>
      <c r="B131" s="340"/>
      <c r="C131" s="308" t="s">
        <v>83</v>
      </c>
      <c r="D131" s="308"/>
      <c r="E131" s="52" t="s">
        <v>186</v>
      </c>
      <c r="F131" s="52" t="s">
        <v>101</v>
      </c>
      <c r="G131" s="308"/>
      <c r="H131" s="308"/>
      <c r="I131" s="309">
        <v>130200</v>
      </c>
      <c r="J131" s="309"/>
      <c r="K131" s="53">
        <v>0</v>
      </c>
      <c r="L131" s="309">
        <v>130200</v>
      </c>
      <c r="M131" s="309"/>
      <c r="N131" s="54">
        <v>0</v>
      </c>
      <c r="O131" s="311">
        <v>100</v>
      </c>
      <c r="P131" s="311"/>
      <c r="Q131" s="311"/>
      <c r="R131" s="55">
        <v>0</v>
      </c>
    </row>
    <row r="132" spans="1:18" ht="96" customHeight="1" x14ac:dyDescent="0.2">
      <c r="A132" s="324" t="s">
        <v>94</v>
      </c>
      <c r="B132" s="325"/>
      <c r="C132" s="326" t="s">
        <v>83</v>
      </c>
      <c r="D132" s="326"/>
      <c r="E132" s="62" t="s">
        <v>186</v>
      </c>
      <c r="F132" s="62" t="s">
        <v>101</v>
      </c>
      <c r="G132" s="326" t="s">
        <v>95</v>
      </c>
      <c r="H132" s="326"/>
      <c r="I132" s="327">
        <v>130200</v>
      </c>
      <c r="J132" s="327"/>
      <c r="K132" s="63">
        <v>0</v>
      </c>
      <c r="L132" s="327">
        <v>130200</v>
      </c>
      <c r="M132" s="327"/>
      <c r="N132" s="54">
        <v>0</v>
      </c>
      <c r="O132" s="328">
        <v>100</v>
      </c>
      <c r="P132" s="328"/>
      <c r="Q132" s="329"/>
      <c r="R132" s="56">
        <v>0</v>
      </c>
    </row>
    <row r="133" spans="1:18" ht="54.75" customHeight="1" x14ac:dyDescent="0.2">
      <c r="A133" s="306" t="s">
        <v>96</v>
      </c>
      <c r="B133" s="307"/>
      <c r="C133" s="308" t="s">
        <v>83</v>
      </c>
      <c r="D133" s="308"/>
      <c r="E133" s="52" t="s">
        <v>186</v>
      </c>
      <c r="F133" s="52" t="s">
        <v>101</v>
      </c>
      <c r="G133" s="308" t="s">
        <v>97</v>
      </c>
      <c r="H133" s="308"/>
      <c r="I133" s="309">
        <v>130200</v>
      </c>
      <c r="J133" s="309"/>
      <c r="K133" s="53">
        <v>0</v>
      </c>
      <c r="L133" s="309">
        <v>130200</v>
      </c>
      <c r="M133" s="309"/>
      <c r="N133" s="54">
        <v>0</v>
      </c>
      <c r="O133" s="310">
        <v>100</v>
      </c>
      <c r="P133" s="310"/>
      <c r="Q133" s="311"/>
      <c r="R133" s="56">
        <v>0</v>
      </c>
    </row>
    <row r="134" spans="1:18" ht="33.75" customHeight="1" x14ac:dyDescent="0.2">
      <c r="A134" s="312" t="s">
        <v>191</v>
      </c>
      <c r="B134" s="313"/>
      <c r="C134" s="314" t="s">
        <v>83</v>
      </c>
      <c r="D134" s="314"/>
      <c r="E134" s="204" t="s">
        <v>192</v>
      </c>
      <c r="F134" s="204"/>
      <c r="G134" s="314"/>
      <c r="H134" s="314"/>
      <c r="I134" s="315">
        <v>14248645.1</v>
      </c>
      <c r="J134" s="315"/>
      <c r="K134" s="205">
        <v>0</v>
      </c>
      <c r="L134" s="315">
        <v>0</v>
      </c>
      <c r="M134" s="315"/>
      <c r="N134" s="50">
        <v>0</v>
      </c>
      <c r="O134" s="316">
        <v>0</v>
      </c>
      <c r="P134" s="316"/>
      <c r="Q134" s="317"/>
      <c r="R134" s="51">
        <v>0</v>
      </c>
    </row>
    <row r="135" spans="1:18" ht="31.5" customHeight="1" x14ac:dyDescent="0.2">
      <c r="A135" s="324" t="s">
        <v>98</v>
      </c>
      <c r="B135" s="325"/>
      <c r="C135" s="326" t="s">
        <v>83</v>
      </c>
      <c r="D135" s="326"/>
      <c r="E135" s="200" t="s">
        <v>192</v>
      </c>
      <c r="F135" s="200" t="s">
        <v>99</v>
      </c>
      <c r="G135" s="326"/>
      <c r="H135" s="326"/>
      <c r="I135" s="327">
        <v>14248645.1</v>
      </c>
      <c r="J135" s="327"/>
      <c r="K135" s="201">
        <v>0</v>
      </c>
      <c r="L135" s="327">
        <v>0</v>
      </c>
      <c r="M135" s="327"/>
      <c r="N135" s="199">
        <v>0</v>
      </c>
      <c r="O135" s="328">
        <v>0</v>
      </c>
      <c r="P135" s="328"/>
      <c r="Q135" s="329"/>
      <c r="R135" s="56">
        <v>0</v>
      </c>
    </row>
    <row r="136" spans="1:18" ht="30.75" customHeight="1" x14ac:dyDescent="0.2">
      <c r="A136" s="306" t="s">
        <v>193</v>
      </c>
      <c r="B136" s="307"/>
      <c r="C136" s="308" t="s">
        <v>83</v>
      </c>
      <c r="D136" s="308"/>
      <c r="E136" s="52" t="s">
        <v>192</v>
      </c>
      <c r="F136" s="52" t="s">
        <v>194</v>
      </c>
      <c r="G136" s="308"/>
      <c r="H136" s="308"/>
      <c r="I136" s="309">
        <v>13248645.1</v>
      </c>
      <c r="J136" s="309"/>
      <c r="K136" s="53">
        <v>0</v>
      </c>
      <c r="L136" s="309">
        <v>0</v>
      </c>
      <c r="M136" s="309"/>
      <c r="N136" s="54">
        <v>0</v>
      </c>
      <c r="O136" s="310">
        <v>0</v>
      </c>
      <c r="P136" s="310"/>
      <c r="Q136" s="311"/>
      <c r="R136" s="55">
        <v>0</v>
      </c>
    </row>
    <row r="137" spans="1:18" ht="30" customHeight="1" x14ac:dyDescent="0.2">
      <c r="A137" s="306" t="s">
        <v>151</v>
      </c>
      <c r="B137" s="307"/>
      <c r="C137" s="308" t="s">
        <v>83</v>
      </c>
      <c r="D137" s="308"/>
      <c r="E137" s="52" t="s">
        <v>192</v>
      </c>
      <c r="F137" s="52" t="s">
        <v>194</v>
      </c>
      <c r="G137" s="308" t="s">
        <v>152</v>
      </c>
      <c r="H137" s="308"/>
      <c r="I137" s="309">
        <v>13248645.1</v>
      </c>
      <c r="J137" s="309"/>
      <c r="K137" s="53">
        <v>0</v>
      </c>
      <c r="L137" s="309">
        <v>0</v>
      </c>
      <c r="M137" s="309"/>
      <c r="N137" s="54">
        <v>0</v>
      </c>
      <c r="O137" s="310">
        <v>0</v>
      </c>
      <c r="P137" s="310"/>
      <c r="Q137" s="311"/>
      <c r="R137" s="55">
        <v>0</v>
      </c>
    </row>
    <row r="138" spans="1:18" ht="27.75" customHeight="1" x14ac:dyDescent="0.2">
      <c r="A138" s="306" t="s">
        <v>195</v>
      </c>
      <c r="B138" s="307"/>
      <c r="C138" s="308" t="s">
        <v>83</v>
      </c>
      <c r="D138" s="308"/>
      <c r="E138" s="52" t="s">
        <v>192</v>
      </c>
      <c r="F138" s="52" t="s">
        <v>194</v>
      </c>
      <c r="G138" s="308" t="s">
        <v>196</v>
      </c>
      <c r="H138" s="308"/>
      <c r="I138" s="309">
        <v>13248645.1</v>
      </c>
      <c r="J138" s="309"/>
      <c r="K138" s="53">
        <v>0</v>
      </c>
      <c r="L138" s="309">
        <v>0</v>
      </c>
      <c r="M138" s="309"/>
      <c r="N138" s="54">
        <v>0</v>
      </c>
      <c r="O138" s="310">
        <v>0</v>
      </c>
      <c r="P138" s="310"/>
      <c r="Q138" s="311"/>
      <c r="R138" s="55">
        <v>0</v>
      </c>
    </row>
    <row r="139" spans="1:18" ht="54" customHeight="1" x14ac:dyDescent="0.2">
      <c r="A139" s="306" t="s">
        <v>197</v>
      </c>
      <c r="B139" s="307"/>
      <c r="C139" s="308" t="s">
        <v>83</v>
      </c>
      <c r="D139" s="308"/>
      <c r="E139" s="52" t="s">
        <v>192</v>
      </c>
      <c r="F139" s="52" t="s">
        <v>198</v>
      </c>
      <c r="G139" s="308"/>
      <c r="H139" s="308"/>
      <c r="I139" s="309">
        <v>1000000</v>
      </c>
      <c r="J139" s="309"/>
      <c r="K139" s="53">
        <v>0</v>
      </c>
      <c r="L139" s="309">
        <v>0</v>
      </c>
      <c r="M139" s="309"/>
      <c r="N139" s="54">
        <v>0</v>
      </c>
      <c r="O139" s="310">
        <v>0</v>
      </c>
      <c r="P139" s="310"/>
      <c r="Q139" s="311"/>
      <c r="R139" s="55">
        <v>0</v>
      </c>
    </row>
    <row r="140" spans="1:18" ht="25.5" customHeight="1" x14ac:dyDescent="0.2">
      <c r="A140" s="306" t="s">
        <v>151</v>
      </c>
      <c r="B140" s="307"/>
      <c r="C140" s="308" t="s">
        <v>83</v>
      </c>
      <c r="D140" s="308"/>
      <c r="E140" s="52" t="s">
        <v>192</v>
      </c>
      <c r="F140" s="52" t="s">
        <v>198</v>
      </c>
      <c r="G140" s="308" t="s">
        <v>152</v>
      </c>
      <c r="H140" s="308"/>
      <c r="I140" s="309">
        <v>1000000</v>
      </c>
      <c r="J140" s="309"/>
      <c r="K140" s="53">
        <v>0</v>
      </c>
      <c r="L140" s="309">
        <v>0</v>
      </c>
      <c r="M140" s="309"/>
      <c r="N140" s="54">
        <v>0</v>
      </c>
      <c r="O140" s="310">
        <v>0</v>
      </c>
      <c r="P140" s="310"/>
      <c r="Q140" s="311"/>
      <c r="R140" s="55">
        <v>0</v>
      </c>
    </row>
    <row r="141" spans="1:18" ht="26.25" customHeight="1" x14ac:dyDescent="0.2">
      <c r="A141" s="306" t="s">
        <v>195</v>
      </c>
      <c r="B141" s="307"/>
      <c r="C141" s="308" t="s">
        <v>83</v>
      </c>
      <c r="D141" s="308"/>
      <c r="E141" s="52" t="s">
        <v>192</v>
      </c>
      <c r="F141" s="52" t="s">
        <v>198</v>
      </c>
      <c r="G141" s="308" t="s">
        <v>196</v>
      </c>
      <c r="H141" s="308"/>
      <c r="I141" s="309">
        <v>1000000</v>
      </c>
      <c r="J141" s="309"/>
      <c r="K141" s="53">
        <v>0</v>
      </c>
      <c r="L141" s="309">
        <v>0</v>
      </c>
      <c r="M141" s="309"/>
      <c r="N141" s="54">
        <v>0</v>
      </c>
      <c r="O141" s="310">
        <v>0</v>
      </c>
      <c r="P141" s="310"/>
      <c r="Q141" s="311"/>
      <c r="R141" s="55">
        <v>0</v>
      </c>
    </row>
    <row r="142" spans="1:18" ht="33.75" customHeight="1" x14ac:dyDescent="0.2">
      <c r="A142" s="312" t="s">
        <v>199</v>
      </c>
      <c r="B142" s="313"/>
      <c r="C142" s="314" t="s">
        <v>83</v>
      </c>
      <c r="D142" s="314"/>
      <c r="E142" s="48" t="s">
        <v>200</v>
      </c>
      <c r="F142" s="48"/>
      <c r="G142" s="314"/>
      <c r="H142" s="314"/>
      <c r="I142" s="315">
        <v>1502111280.6400001</v>
      </c>
      <c r="J142" s="315"/>
      <c r="K142" s="49">
        <v>5036000</v>
      </c>
      <c r="L142" s="315">
        <v>1262529753.0699999</v>
      </c>
      <c r="M142" s="315"/>
      <c r="N142" s="50">
        <v>5027100</v>
      </c>
      <c r="O142" s="316">
        <v>84.050347623518121</v>
      </c>
      <c r="P142" s="316"/>
      <c r="Q142" s="317"/>
      <c r="R142" s="51">
        <v>99.823272438443212</v>
      </c>
    </row>
    <row r="143" spans="1:18" ht="32.25" customHeight="1" x14ac:dyDescent="0.2">
      <c r="A143" s="337" t="s">
        <v>201</v>
      </c>
      <c r="B143" s="338"/>
      <c r="C143" s="336" t="s">
        <v>83</v>
      </c>
      <c r="D143" s="336"/>
      <c r="E143" s="60" t="s">
        <v>200</v>
      </c>
      <c r="F143" s="60" t="s">
        <v>202</v>
      </c>
      <c r="G143" s="336"/>
      <c r="H143" s="336"/>
      <c r="I143" s="330">
        <v>5036000</v>
      </c>
      <c r="J143" s="330"/>
      <c r="K143" s="58">
        <v>5036000</v>
      </c>
      <c r="L143" s="330">
        <v>5027067.0199999996</v>
      </c>
      <c r="M143" s="330"/>
      <c r="N143" s="59">
        <v>5027100</v>
      </c>
      <c r="O143" s="331">
        <v>99.822617553613966</v>
      </c>
      <c r="P143" s="331"/>
      <c r="Q143" s="332"/>
      <c r="R143" s="61">
        <v>99.823272438443212</v>
      </c>
    </row>
    <row r="144" spans="1:18" ht="32.25" customHeight="1" x14ac:dyDescent="0.2">
      <c r="A144" s="337" t="s">
        <v>203</v>
      </c>
      <c r="B144" s="338"/>
      <c r="C144" s="336" t="s">
        <v>83</v>
      </c>
      <c r="D144" s="336"/>
      <c r="E144" s="60" t="s">
        <v>200</v>
      </c>
      <c r="F144" s="60" t="s">
        <v>204</v>
      </c>
      <c r="G144" s="336"/>
      <c r="H144" s="336"/>
      <c r="I144" s="330">
        <v>5036000</v>
      </c>
      <c r="J144" s="330"/>
      <c r="K144" s="58">
        <v>5036000</v>
      </c>
      <c r="L144" s="330">
        <v>5027067.0199999996</v>
      </c>
      <c r="M144" s="330"/>
      <c r="N144" s="59">
        <v>5027100</v>
      </c>
      <c r="O144" s="331">
        <v>99.822617553613966</v>
      </c>
      <c r="P144" s="331"/>
      <c r="Q144" s="332"/>
      <c r="R144" s="61">
        <v>99.823272438443212</v>
      </c>
    </row>
    <row r="145" spans="1:18" ht="45.75" customHeight="1" x14ac:dyDescent="0.2">
      <c r="A145" s="337" t="s">
        <v>205</v>
      </c>
      <c r="B145" s="338"/>
      <c r="C145" s="336" t="s">
        <v>83</v>
      </c>
      <c r="D145" s="336"/>
      <c r="E145" s="60" t="s">
        <v>200</v>
      </c>
      <c r="F145" s="60" t="s">
        <v>206</v>
      </c>
      <c r="G145" s="336"/>
      <c r="H145" s="336"/>
      <c r="I145" s="330">
        <v>5036000</v>
      </c>
      <c r="J145" s="330"/>
      <c r="K145" s="58">
        <v>5036000</v>
      </c>
      <c r="L145" s="330">
        <v>5027067.0199999996</v>
      </c>
      <c r="M145" s="330"/>
      <c r="N145" s="59">
        <v>5027100</v>
      </c>
      <c r="O145" s="331">
        <v>99.822617553613966</v>
      </c>
      <c r="P145" s="331"/>
      <c r="Q145" s="332"/>
      <c r="R145" s="61">
        <v>99.823272438443212</v>
      </c>
    </row>
    <row r="146" spans="1:18" ht="112.5" customHeight="1" x14ac:dyDescent="0.2">
      <c r="A146" s="337" t="s">
        <v>207</v>
      </c>
      <c r="B146" s="338"/>
      <c r="C146" s="336" t="s">
        <v>83</v>
      </c>
      <c r="D146" s="336"/>
      <c r="E146" s="207" t="s">
        <v>200</v>
      </c>
      <c r="F146" s="207" t="s">
        <v>208</v>
      </c>
      <c r="G146" s="336"/>
      <c r="H146" s="336"/>
      <c r="I146" s="330">
        <v>5036000</v>
      </c>
      <c r="J146" s="330"/>
      <c r="K146" s="206">
        <v>5036000</v>
      </c>
      <c r="L146" s="330">
        <v>5027067.0199999996</v>
      </c>
      <c r="M146" s="330"/>
      <c r="N146" s="59">
        <v>5027100</v>
      </c>
      <c r="O146" s="331">
        <v>99.822617553613966</v>
      </c>
      <c r="P146" s="331"/>
      <c r="Q146" s="332"/>
      <c r="R146" s="61">
        <v>99.823272438443212</v>
      </c>
    </row>
    <row r="147" spans="1:18" ht="102.75" customHeight="1" x14ac:dyDescent="0.2">
      <c r="A147" s="341" t="s">
        <v>94</v>
      </c>
      <c r="B147" s="342"/>
      <c r="C147" s="343" t="s">
        <v>83</v>
      </c>
      <c r="D147" s="343"/>
      <c r="E147" s="212" t="s">
        <v>200</v>
      </c>
      <c r="F147" s="212" t="s">
        <v>208</v>
      </c>
      <c r="G147" s="343" t="s">
        <v>95</v>
      </c>
      <c r="H147" s="343"/>
      <c r="I147" s="333">
        <v>5036000</v>
      </c>
      <c r="J147" s="333"/>
      <c r="K147" s="210">
        <v>5036000</v>
      </c>
      <c r="L147" s="333">
        <v>5027067.0199999996</v>
      </c>
      <c r="M147" s="333"/>
      <c r="N147" s="211">
        <v>5027100</v>
      </c>
      <c r="O147" s="334">
        <v>99.822617553613966</v>
      </c>
      <c r="P147" s="334"/>
      <c r="Q147" s="335"/>
      <c r="R147" s="213">
        <v>99.823272438443212</v>
      </c>
    </row>
    <row r="148" spans="1:18" ht="42.75" customHeight="1" x14ac:dyDescent="0.2">
      <c r="A148" s="337" t="s">
        <v>209</v>
      </c>
      <c r="B148" s="338"/>
      <c r="C148" s="336" t="s">
        <v>83</v>
      </c>
      <c r="D148" s="336"/>
      <c r="E148" s="60" t="s">
        <v>200</v>
      </c>
      <c r="F148" s="60" t="s">
        <v>208</v>
      </c>
      <c r="G148" s="336" t="s">
        <v>210</v>
      </c>
      <c r="H148" s="336"/>
      <c r="I148" s="330">
        <v>5036000</v>
      </c>
      <c r="J148" s="330"/>
      <c r="K148" s="58">
        <v>5036000</v>
      </c>
      <c r="L148" s="330">
        <v>5027067.0199999996</v>
      </c>
      <c r="M148" s="330"/>
      <c r="N148" s="59">
        <v>5027100</v>
      </c>
      <c r="O148" s="331">
        <v>99.822617553613966</v>
      </c>
      <c r="P148" s="331"/>
      <c r="Q148" s="332"/>
      <c r="R148" s="61">
        <v>99.823272438443212</v>
      </c>
    </row>
    <row r="149" spans="1:18" ht="48.75" customHeight="1" x14ac:dyDescent="0.2">
      <c r="A149" s="337" t="s">
        <v>86</v>
      </c>
      <c r="B149" s="338"/>
      <c r="C149" s="336" t="s">
        <v>83</v>
      </c>
      <c r="D149" s="336"/>
      <c r="E149" s="60" t="s">
        <v>200</v>
      </c>
      <c r="F149" s="60" t="s">
        <v>87</v>
      </c>
      <c r="G149" s="336"/>
      <c r="H149" s="336"/>
      <c r="I149" s="330">
        <v>901541662.98000002</v>
      </c>
      <c r="J149" s="330"/>
      <c r="K149" s="58">
        <v>0</v>
      </c>
      <c r="L149" s="330">
        <v>888944617.49000001</v>
      </c>
      <c r="M149" s="330"/>
      <c r="N149" s="59">
        <v>0</v>
      </c>
      <c r="O149" s="331">
        <v>98.602721759040932</v>
      </c>
      <c r="P149" s="331"/>
      <c r="Q149" s="332"/>
      <c r="R149" s="61">
        <v>0</v>
      </c>
    </row>
    <row r="150" spans="1:18" ht="44.25" customHeight="1" x14ac:dyDescent="0.2">
      <c r="A150" s="306" t="s">
        <v>139</v>
      </c>
      <c r="B150" s="307"/>
      <c r="C150" s="308" t="s">
        <v>83</v>
      </c>
      <c r="D150" s="308"/>
      <c r="E150" s="52" t="s">
        <v>200</v>
      </c>
      <c r="F150" s="52" t="s">
        <v>140</v>
      </c>
      <c r="G150" s="308"/>
      <c r="H150" s="308"/>
      <c r="I150" s="309">
        <v>241330197.74000001</v>
      </c>
      <c r="J150" s="309"/>
      <c r="K150" s="53">
        <v>0</v>
      </c>
      <c r="L150" s="309">
        <v>240647698.94</v>
      </c>
      <c r="M150" s="309"/>
      <c r="N150" s="54">
        <v>0</v>
      </c>
      <c r="O150" s="310">
        <v>99.717192955381691</v>
      </c>
      <c r="P150" s="310"/>
      <c r="Q150" s="311"/>
      <c r="R150" s="55">
        <v>0</v>
      </c>
    </row>
    <row r="151" spans="1:18" ht="74.25" customHeight="1" x14ac:dyDescent="0.2">
      <c r="A151" s="306" t="s">
        <v>211</v>
      </c>
      <c r="B151" s="307"/>
      <c r="C151" s="308" t="s">
        <v>83</v>
      </c>
      <c r="D151" s="308"/>
      <c r="E151" s="52" t="s">
        <v>200</v>
      </c>
      <c r="F151" s="52" t="s">
        <v>212</v>
      </c>
      <c r="G151" s="308"/>
      <c r="H151" s="308"/>
      <c r="I151" s="309">
        <v>143205884</v>
      </c>
      <c r="J151" s="309"/>
      <c r="K151" s="53">
        <v>0</v>
      </c>
      <c r="L151" s="309">
        <v>143168534.47999999</v>
      </c>
      <c r="M151" s="309"/>
      <c r="N151" s="54">
        <v>0</v>
      </c>
      <c r="O151" s="310">
        <v>99.973919004612952</v>
      </c>
      <c r="P151" s="310"/>
      <c r="Q151" s="311"/>
      <c r="R151" s="55">
        <v>0</v>
      </c>
    </row>
    <row r="152" spans="1:18" ht="60.75" customHeight="1" x14ac:dyDescent="0.2">
      <c r="A152" s="306" t="s">
        <v>213</v>
      </c>
      <c r="B152" s="307"/>
      <c r="C152" s="308" t="s">
        <v>83</v>
      </c>
      <c r="D152" s="308"/>
      <c r="E152" s="52" t="s">
        <v>200</v>
      </c>
      <c r="F152" s="52" t="s">
        <v>214</v>
      </c>
      <c r="G152" s="308"/>
      <c r="H152" s="308"/>
      <c r="I152" s="309">
        <v>143205884</v>
      </c>
      <c r="J152" s="309"/>
      <c r="K152" s="53">
        <v>0</v>
      </c>
      <c r="L152" s="309">
        <v>143168534.47999999</v>
      </c>
      <c r="M152" s="309"/>
      <c r="N152" s="54">
        <v>0</v>
      </c>
      <c r="O152" s="310">
        <v>99.973919004612952</v>
      </c>
      <c r="P152" s="310"/>
      <c r="Q152" s="311"/>
      <c r="R152" s="55">
        <v>0</v>
      </c>
    </row>
    <row r="153" spans="1:18" ht="54" customHeight="1" x14ac:dyDescent="0.2">
      <c r="A153" s="306" t="s">
        <v>110</v>
      </c>
      <c r="B153" s="307"/>
      <c r="C153" s="308" t="s">
        <v>83</v>
      </c>
      <c r="D153" s="308"/>
      <c r="E153" s="52" t="s">
        <v>200</v>
      </c>
      <c r="F153" s="52" t="s">
        <v>214</v>
      </c>
      <c r="G153" s="308" t="s">
        <v>111</v>
      </c>
      <c r="H153" s="308"/>
      <c r="I153" s="309">
        <v>11136711.699999999</v>
      </c>
      <c r="J153" s="309"/>
      <c r="K153" s="53">
        <v>0</v>
      </c>
      <c r="L153" s="309">
        <v>11099362.18</v>
      </c>
      <c r="M153" s="309"/>
      <c r="N153" s="54">
        <v>0</v>
      </c>
      <c r="O153" s="310">
        <v>99.664627037081331</v>
      </c>
      <c r="P153" s="310"/>
      <c r="Q153" s="311"/>
      <c r="R153" s="55">
        <v>0</v>
      </c>
    </row>
    <row r="154" spans="1:18" ht="48.75" customHeight="1" x14ac:dyDescent="0.2">
      <c r="A154" s="306" t="s">
        <v>112</v>
      </c>
      <c r="B154" s="307"/>
      <c r="C154" s="308" t="s">
        <v>83</v>
      </c>
      <c r="D154" s="308"/>
      <c r="E154" s="52" t="s">
        <v>200</v>
      </c>
      <c r="F154" s="52" t="s">
        <v>214</v>
      </c>
      <c r="G154" s="308" t="s">
        <v>113</v>
      </c>
      <c r="H154" s="308"/>
      <c r="I154" s="309">
        <v>11136711.699999999</v>
      </c>
      <c r="J154" s="309"/>
      <c r="K154" s="53">
        <v>0</v>
      </c>
      <c r="L154" s="309">
        <v>11099362.18</v>
      </c>
      <c r="M154" s="309"/>
      <c r="N154" s="54">
        <v>0</v>
      </c>
      <c r="O154" s="310">
        <v>99.664627037081331</v>
      </c>
      <c r="P154" s="310"/>
      <c r="Q154" s="311"/>
      <c r="R154" s="55">
        <v>0</v>
      </c>
    </row>
    <row r="155" spans="1:18" ht="54" customHeight="1" x14ac:dyDescent="0.2">
      <c r="A155" s="306" t="s">
        <v>215</v>
      </c>
      <c r="B155" s="307"/>
      <c r="C155" s="308" t="s">
        <v>83</v>
      </c>
      <c r="D155" s="308"/>
      <c r="E155" s="52" t="s">
        <v>200</v>
      </c>
      <c r="F155" s="52" t="s">
        <v>214</v>
      </c>
      <c r="G155" s="308" t="s">
        <v>216</v>
      </c>
      <c r="H155" s="308"/>
      <c r="I155" s="309">
        <v>132069172.3</v>
      </c>
      <c r="J155" s="309"/>
      <c r="K155" s="53">
        <v>0</v>
      </c>
      <c r="L155" s="309">
        <v>132069172.3</v>
      </c>
      <c r="M155" s="309"/>
      <c r="N155" s="54">
        <v>0</v>
      </c>
      <c r="O155" s="310">
        <v>100</v>
      </c>
      <c r="P155" s="310"/>
      <c r="Q155" s="311"/>
      <c r="R155" s="55">
        <v>0</v>
      </c>
    </row>
    <row r="156" spans="1:18" ht="33" customHeight="1" x14ac:dyDescent="0.2">
      <c r="A156" s="306" t="s">
        <v>217</v>
      </c>
      <c r="B156" s="307"/>
      <c r="C156" s="308" t="s">
        <v>83</v>
      </c>
      <c r="D156" s="308"/>
      <c r="E156" s="202" t="s">
        <v>200</v>
      </c>
      <c r="F156" s="202" t="s">
        <v>214</v>
      </c>
      <c r="G156" s="308" t="s">
        <v>218</v>
      </c>
      <c r="H156" s="308"/>
      <c r="I156" s="309">
        <v>132069172.3</v>
      </c>
      <c r="J156" s="309"/>
      <c r="K156" s="203">
        <v>0</v>
      </c>
      <c r="L156" s="309">
        <v>132069172.3</v>
      </c>
      <c r="M156" s="309"/>
      <c r="N156" s="54">
        <v>0</v>
      </c>
      <c r="O156" s="310">
        <v>100</v>
      </c>
      <c r="P156" s="310"/>
      <c r="Q156" s="311"/>
      <c r="R156" s="55">
        <v>0</v>
      </c>
    </row>
    <row r="157" spans="1:18" ht="51" customHeight="1" x14ac:dyDescent="0.2">
      <c r="A157" s="324" t="s">
        <v>90</v>
      </c>
      <c r="B157" s="325"/>
      <c r="C157" s="326" t="s">
        <v>83</v>
      </c>
      <c r="D157" s="326"/>
      <c r="E157" s="200" t="s">
        <v>200</v>
      </c>
      <c r="F157" s="200" t="s">
        <v>219</v>
      </c>
      <c r="G157" s="326"/>
      <c r="H157" s="326"/>
      <c r="I157" s="327">
        <v>98124313.739999995</v>
      </c>
      <c r="J157" s="327"/>
      <c r="K157" s="201">
        <v>0</v>
      </c>
      <c r="L157" s="327">
        <v>97479164.459999993</v>
      </c>
      <c r="M157" s="327"/>
      <c r="N157" s="199">
        <v>0</v>
      </c>
      <c r="O157" s="328">
        <v>99.342518428501364</v>
      </c>
      <c r="P157" s="328"/>
      <c r="Q157" s="329"/>
      <c r="R157" s="56">
        <v>0</v>
      </c>
    </row>
    <row r="158" spans="1:18" ht="46.5" customHeight="1" x14ac:dyDescent="0.2">
      <c r="A158" s="306" t="s">
        <v>155</v>
      </c>
      <c r="B158" s="307"/>
      <c r="C158" s="308" t="s">
        <v>83</v>
      </c>
      <c r="D158" s="308"/>
      <c r="E158" s="52" t="s">
        <v>200</v>
      </c>
      <c r="F158" s="52" t="s">
        <v>220</v>
      </c>
      <c r="G158" s="308"/>
      <c r="H158" s="308"/>
      <c r="I158" s="309">
        <v>98124313.739999995</v>
      </c>
      <c r="J158" s="309"/>
      <c r="K158" s="53">
        <v>0</v>
      </c>
      <c r="L158" s="309">
        <v>97479164.459999993</v>
      </c>
      <c r="M158" s="309"/>
      <c r="N158" s="54">
        <v>0</v>
      </c>
      <c r="O158" s="310">
        <v>99.342518428501364</v>
      </c>
      <c r="P158" s="310"/>
      <c r="Q158" s="311"/>
      <c r="R158" s="55">
        <v>0</v>
      </c>
    </row>
    <row r="159" spans="1:18" ht="96" customHeight="1" x14ac:dyDescent="0.2">
      <c r="A159" s="306" t="s">
        <v>94</v>
      </c>
      <c r="B159" s="307"/>
      <c r="C159" s="308" t="s">
        <v>83</v>
      </c>
      <c r="D159" s="308"/>
      <c r="E159" s="52" t="s">
        <v>200</v>
      </c>
      <c r="F159" s="52" t="s">
        <v>220</v>
      </c>
      <c r="G159" s="308" t="s">
        <v>95</v>
      </c>
      <c r="H159" s="308"/>
      <c r="I159" s="309">
        <v>95671272.739999995</v>
      </c>
      <c r="J159" s="309"/>
      <c r="K159" s="53">
        <v>0</v>
      </c>
      <c r="L159" s="309">
        <v>95215665.959999993</v>
      </c>
      <c r="M159" s="309"/>
      <c r="N159" s="54">
        <v>0</v>
      </c>
      <c r="O159" s="310">
        <v>99.523778907762434</v>
      </c>
      <c r="P159" s="310"/>
      <c r="Q159" s="311"/>
      <c r="R159" s="55">
        <v>0</v>
      </c>
    </row>
    <row r="160" spans="1:18" ht="40.5" customHeight="1" x14ac:dyDescent="0.2">
      <c r="A160" s="306" t="s">
        <v>209</v>
      </c>
      <c r="B160" s="307"/>
      <c r="C160" s="308" t="s">
        <v>83</v>
      </c>
      <c r="D160" s="308"/>
      <c r="E160" s="52" t="s">
        <v>200</v>
      </c>
      <c r="F160" s="52" t="s">
        <v>220</v>
      </c>
      <c r="G160" s="308" t="s">
        <v>210</v>
      </c>
      <c r="H160" s="308"/>
      <c r="I160" s="309">
        <v>95671272.739999995</v>
      </c>
      <c r="J160" s="309"/>
      <c r="K160" s="53">
        <v>0</v>
      </c>
      <c r="L160" s="309">
        <v>95215665.959999993</v>
      </c>
      <c r="M160" s="309"/>
      <c r="N160" s="54">
        <v>0</v>
      </c>
      <c r="O160" s="310">
        <v>99.523778907762434</v>
      </c>
      <c r="P160" s="310"/>
      <c r="Q160" s="311"/>
      <c r="R160" s="55">
        <v>0</v>
      </c>
    </row>
    <row r="161" spans="1:18" ht="53.25" customHeight="1" x14ac:dyDescent="0.2">
      <c r="A161" s="306" t="s">
        <v>110</v>
      </c>
      <c r="B161" s="307"/>
      <c r="C161" s="308" t="s">
        <v>83</v>
      </c>
      <c r="D161" s="308"/>
      <c r="E161" s="52" t="s">
        <v>200</v>
      </c>
      <c r="F161" s="52" t="s">
        <v>220</v>
      </c>
      <c r="G161" s="308" t="s">
        <v>111</v>
      </c>
      <c r="H161" s="308"/>
      <c r="I161" s="309">
        <v>2410041</v>
      </c>
      <c r="J161" s="309"/>
      <c r="K161" s="53">
        <v>0</v>
      </c>
      <c r="L161" s="309">
        <v>2220498.5</v>
      </c>
      <c r="M161" s="309"/>
      <c r="N161" s="54">
        <v>0</v>
      </c>
      <c r="O161" s="310">
        <v>92.135299772908425</v>
      </c>
      <c r="P161" s="310"/>
      <c r="Q161" s="311"/>
      <c r="R161" s="55">
        <v>0</v>
      </c>
    </row>
    <row r="162" spans="1:18" ht="53.25" customHeight="1" x14ac:dyDescent="0.2">
      <c r="A162" s="306" t="s">
        <v>112</v>
      </c>
      <c r="B162" s="307"/>
      <c r="C162" s="308" t="s">
        <v>83</v>
      </c>
      <c r="D162" s="308"/>
      <c r="E162" s="52" t="s">
        <v>200</v>
      </c>
      <c r="F162" s="52" t="s">
        <v>220</v>
      </c>
      <c r="G162" s="308" t="s">
        <v>113</v>
      </c>
      <c r="H162" s="308"/>
      <c r="I162" s="309">
        <v>2410041</v>
      </c>
      <c r="J162" s="309"/>
      <c r="K162" s="53">
        <v>0</v>
      </c>
      <c r="L162" s="309">
        <v>2220498.5</v>
      </c>
      <c r="M162" s="309"/>
      <c r="N162" s="54">
        <v>0</v>
      </c>
      <c r="O162" s="310">
        <v>92.135299772908425</v>
      </c>
      <c r="P162" s="310"/>
      <c r="Q162" s="311"/>
      <c r="R162" s="55">
        <v>0</v>
      </c>
    </row>
    <row r="163" spans="1:18" ht="25.5" customHeight="1" x14ac:dyDescent="0.2">
      <c r="A163" s="306" t="s">
        <v>151</v>
      </c>
      <c r="B163" s="307"/>
      <c r="C163" s="308" t="s">
        <v>83</v>
      </c>
      <c r="D163" s="308"/>
      <c r="E163" s="52" t="s">
        <v>200</v>
      </c>
      <c r="F163" s="52" t="s">
        <v>220</v>
      </c>
      <c r="G163" s="308" t="s">
        <v>152</v>
      </c>
      <c r="H163" s="308"/>
      <c r="I163" s="309">
        <v>43000</v>
      </c>
      <c r="J163" s="309"/>
      <c r="K163" s="53">
        <v>0</v>
      </c>
      <c r="L163" s="309">
        <v>43000</v>
      </c>
      <c r="M163" s="309"/>
      <c r="N163" s="54">
        <v>0</v>
      </c>
      <c r="O163" s="310">
        <v>100</v>
      </c>
      <c r="P163" s="310"/>
      <c r="Q163" s="311"/>
      <c r="R163" s="56">
        <v>0</v>
      </c>
    </row>
    <row r="164" spans="1:18" ht="30" customHeight="1" x14ac:dyDescent="0.2">
      <c r="A164" s="306" t="s">
        <v>153</v>
      </c>
      <c r="B164" s="307"/>
      <c r="C164" s="308" t="s">
        <v>83</v>
      </c>
      <c r="D164" s="308"/>
      <c r="E164" s="52" t="s">
        <v>200</v>
      </c>
      <c r="F164" s="52" t="s">
        <v>220</v>
      </c>
      <c r="G164" s="308" t="s">
        <v>154</v>
      </c>
      <c r="H164" s="308"/>
      <c r="I164" s="309">
        <v>43000</v>
      </c>
      <c r="J164" s="309"/>
      <c r="K164" s="53">
        <v>0</v>
      </c>
      <c r="L164" s="309">
        <v>43000</v>
      </c>
      <c r="M164" s="309"/>
      <c r="N164" s="54">
        <v>0</v>
      </c>
      <c r="O164" s="310">
        <v>100</v>
      </c>
      <c r="P164" s="310"/>
      <c r="Q164" s="311"/>
      <c r="R164" s="55">
        <v>0</v>
      </c>
    </row>
    <row r="165" spans="1:18" ht="27.75" customHeight="1" x14ac:dyDescent="0.2">
      <c r="A165" s="306" t="s">
        <v>88</v>
      </c>
      <c r="B165" s="307"/>
      <c r="C165" s="308" t="s">
        <v>83</v>
      </c>
      <c r="D165" s="308"/>
      <c r="E165" s="52" t="s">
        <v>200</v>
      </c>
      <c r="F165" s="52" t="s">
        <v>89</v>
      </c>
      <c r="G165" s="308"/>
      <c r="H165" s="308"/>
      <c r="I165" s="309">
        <v>660211465.24000001</v>
      </c>
      <c r="J165" s="309"/>
      <c r="K165" s="53">
        <v>0</v>
      </c>
      <c r="L165" s="309">
        <v>648296918.54999995</v>
      </c>
      <c r="M165" s="309"/>
      <c r="N165" s="54">
        <v>0</v>
      </c>
      <c r="O165" s="310">
        <v>98.195343868245473</v>
      </c>
      <c r="P165" s="310"/>
      <c r="Q165" s="311"/>
      <c r="R165" s="55">
        <v>0</v>
      </c>
    </row>
    <row r="166" spans="1:18" ht="57" customHeight="1" x14ac:dyDescent="0.2">
      <c r="A166" s="306" t="s">
        <v>90</v>
      </c>
      <c r="B166" s="307"/>
      <c r="C166" s="308" t="s">
        <v>83</v>
      </c>
      <c r="D166" s="308"/>
      <c r="E166" s="52" t="s">
        <v>200</v>
      </c>
      <c r="F166" s="52" t="s">
        <v>91</v>
      </c>
      <c r="G166" s="308"/>
      <c r="H166" s="308"/>
      <c r="I166" s="309">
        <v>660211465.24000001</v>
      </c>
      <c r="J166" s="309"/>
      <c r="K166" s="53">
        <v>0</v>
      </c>
      <c r="L166" s="309">
        <v>648296918.54999995</v>
      </c>
      <c r="M166" s="309"/>
      <c r="N166" s="54">
        <v>0</v>
      </c>
      <c r="O166" s="310">
        <v>98.195343868245473</v>
      </c>
      <c r="P166" s="310"/>
      <c r="Q166" s="311"/>
      <c r="R166" s="55">
        <v>0</v>
      </c>
    </row>
    <row r="167" spans="1:18" ht="38.25" customHeight="1" x14ac:dyDescent="0.2">
      <c r="A167" s="306" t="s">
        <v>145</v>
      </c>
      <c r="B167" s="307"/>
      <c r="C167" s="308" t="s">
        <v>83</v>
      </c>
      <c r="D167" s="308"/>
      <c r="E167" s="52" t="s">
        <v>200</v>
      </c>
      <c r="F167" s="52" t="s">
        <v>146</v>
      </c>
      <c r="G167" s="308"/>
      <c r="H167" s="308"/>
      <c r="I167" s="309">
        <v>1363095</v>
      </c>
      <c r="J167" s="309"/>
      <c r="K167" s="53">
        <v>0</v>
      </c>
      <c r="L167" s="309">
        <v>1211095</v>
      </c>
      <c r="M167" s="309"/>
      <c r="N167" s="54">
        <v>0</v>
      </c>
      <c r="O167" s="310">
        <v>88.84890634915395</v>
      </c>
      <c r="P167" s="310"/>
      <c r="Q167" s="311"/>
      <c r="R167" s="55">
        <v>0</v>
      </c>
    </row>
    <row r="168" spans="1:18" ht="52.5" customHeight="1" x14ac:dyDescent="0.2">
      <c r="A168" s="306" t="s">
        <v>110</v>
      </c>
      <c r="B168" s="307"/>
      <c r="C168" s="308" t="s">
        <v>83</v>
      </c>
      <c r="D168" s="308"/>
      <c r="E168" s="202" t="s">
        <v>200</v>
      </c>
      <c r="F168" s="202" t="s">
        <v>146</v>
      </c>
      <c r="G168" s="308" t="s">
        <v>111</v>
      </c>
      <c r="H168" s="308"/>
      <c r="I168" s="309">
        <v>61095</v>
      </c>
      <c r="J168" s="309"/>
      <c r="K168" s="203">
        <v>0</v>
      </c>
      <c r="L168" s="309">
        <v>61095</v>
      </c>
      <c r="M168" s="309"/>
      <c r="N168" s="54">
        <v>0</v>
      </c>
      <c r="O168" s="310">
        <v>100</v>
      </c>
      <c r="P168" s="310"/>
      <c r="Q168" s="311"/>
      <c r="R168" s="55">
        <v>0</v>
      </c>
    </row>
    <row r="169" spans="1:18" ht="49.5" customHeight="1" x14ac:dyDescent="0.2">
      <c r="A169" s="324" t="s">
        <v>112</v>
      </c>
      <c r="B169" s="325"/>
      <c r="C169" s="326" t="s">
        <v>83</v>
      </c>
      <c r="D169" s="326"/>
      <c r="E169" s="200" t="s">
        <v>200</v>
      </c>
      <c r="F169" s="200" t="s">
        <v>146</v>
      </c>
      <c r="G169" s="326" t="s">
        <v>113</v>
      </c>
      <c r="H169" s="326"/>
      <c r="I169" s="327">
        <v>61095</v>
      </c>
      <c r="J169" s="327"/>
      <c r="K169" s="201">
        <v>0</v>
      </c>
      <c r="L169" s="327">
        <v>61095</v>
      </c>
      <c r="M169" s="327"/>
      <c r="N169" s="199">
        <v>0</v>
      </c>
      <c r="O169" s="328">
        <v>100</v>
      </c>
      <c r="P169" s="328"/>
      <c r="Q169" s="329"/>
      <c r="R169" s="56">
        <v>0</v>
      </c>
    </row>
    <row r="170" spans="1:18" ht="41.25" customHeight="1" x14ac:dyDescent="0.2">
      <c r="A170" s="306" t="s">
        <v>147</v>
      </c>
      <c r="B170" s="307"/>
      <c r="C170" s="308" t="s">
        <v>83</v>
      </c>
      <c r="D170" s="308"/>
      <c r="E170" s="52" t="s">
        <v>200</v>
      </c>
      <c r="F170" s="52" t="s">
        <v>146</v>
      </c>
      <c r="G170" s="308" t="s">
        <v>148</v>
      </c>
      <c r="H170" s="308"/>
      <c r="I170" s="309">
        <v>1302000</v>
      </c>
      <c r="J170" s="309"/>
      <c r="K170" s="53">
        <v>0</v>
      </c>
      <c r="L170" s="309">
        <v>1150000</v>
      </c>
      <c r="M170" s="309"/>
      <c r="N170" s="54">
        <v>0</v>
      </c>
      <c r="O170" s="310">
        <v>88.325652841781874</v>
      </c>
      <c r="P170" s="310"/>
      <c r="Q170" s="311"/>
      <c r="R170" s="55">
        <v>0</v>
      </c>
    </row>
    <row r="171" spans="1:18" ht="27.75" customHeight="1" x14ac:dyDescent="0.2">
      <c r="A171" s="306" t="s">
        <v>149</v>
      </c>
      <c r="B171" s="307"/>
      <c r="C171" s="308" t="s">
        <v>83</v>
      </c>
      <c r="D171" s="308"/>
      <c r="E171" s="52" t="s">
        <v>200</v>
      </c>
      <c r="F171" s="52" t="s">
        <v>146</v>
      </c>
      <c r="G171" s="308" t="s">
        <v>150</v>
      </c>
      <c r="H171" s="308"/>
      <c r="I171" s="309">
        <v>1302000</v>
      </c>
      <c r="J171" s="309"/>
      <c r="K171" s="53">
        <v>0</v>
      </c>
      <c r="L171" s="309">
        <v>1150000</v>
      </c>
      <c r="M171" s="309"/>
      <c r="N171" s="54">
        <v>0</v>
      </c>
      <c r="O171" s="310">
        <v>88.325652841781874</v>
      </c>
      <c r="P171" s="310"/>
      <c r="Q171" s="311"/>
      <c r="R171" s="55">
        <v>0</v>
      </c>
    </row>
    <row r="172" spans="1:18" ht="31.5" customHeight="1" x14ac:dyDescent="0.2">
      <c r="A172" s="306" t="s">
        <v>221</v>
      </c>
      <c r="B172" s="307"/>
      <c r="C172" s="308" t="s">
        <v>83</v>
      </c>
      <c r="D172" s="308"/>
      <c r="E172" s="52" t="s">
        <v>200</v>
      </c>
      <c r="F172" s="52" t="s">
        <v>222</v>
      </c>
      <c r="G172" s="308"/>
      <c r="H172" s="308"/>
      <c r="I172" s="309">
        <v>1105158</v>
      </c>
      <c r="J172" s="309"/>
      <c r="K172" s="53">
        <v>0</v>
      </c>
      <c r="L172" s="309">
        <v>1105158</v>
      </c>
      <c r="M172" s="309"/>
      <c r="N172" s="54">
        <v>0</v>
      </c>
      <c r="O172" s="310">
        <v>100</v>
      </c>
      <c r="P172" s="310"/>
      <c r="Q172" s="311"/>
      <c r="R172" s="55">
        <v>0</v>
      </c>
    </row>
    <row r="173" spans="1:18" ht="27" customHeight="1" x14ac:dyDescent="0.2">
      <c r="A173" s="306" t="s">
        <v>151</v>
      </c>
      <c r="B173" s="307"/>
      <c r="C173" s="308" t="s">
        <v>83</v>
      </c>
      <c r="D173" s="308"/>
      <c r="E173" s="52" t="s">
        <v>200</v>
      </c>
      <c r="F173" s="52" t="s">
        <v>222</v>
      </c>
      <c r="G173" s="308" t="s">
        <v>152</v>
      </c>
      <c r="H173" s="308"/>
      <c r="I173" s="309">
        <v>1105158</v>
      </c>
      <c r="J173" s="309"/>
      <c r="K173" s="53">
        <v>0</v>
      </c>
      <c r="L173" s="309">
        <v>1105158</v>
      </c>
      <c r="M173" s="309"/>
      <c r="N173" s="54">
        <v>0</v>
      </c>
      <c r="O173" s="310">
        <v>100</v>
      </c>
      <c r="P173" s="310"/>
      <c r="Q173" s="311"/>
      <c r="R173" s="55">
        <v>0</v>
      </c>
    </row>
    <row r="174" spans="1:18" ht="33" customHeight="1" x14ac:dyDescent="0.2">
      <c r="A174" s="306" t="s">
        <v>153</v>
      </c>
      <c r="B174" s="307"/>
      <c r="C174" s="308" t="s">
        <v>83</v>
      </c>
      <c r="D174" s="308"/>
      <c r="E174" s="52" t="s">
        <v>200</v>
      </c>
      <c r="F174" s="52" t="s">
        <v>222</v>
      </c>
      <c r="G174" s="308" t="s">
        <v>154</v>
      </c>
      <c r="H174" s="308"/>
      <c r="I174" s="309">
        <v>1105158</v>
      </c>
      <c r="J174" s="309"/>
      <c r="K174" s="53">
        <v>0</v>
      </c>
      <c r="L174" s="309">
        <v>1105158</v>
      </c>
      <c r="M174" s="309"/>
      <c r="N174" s="54">
        <v>0</v>
      </c>
      <c r="O174" s="310">
        <v>100</v>
      </c>
      <c r="P174" s="310"/>
      <c r="Q174" s="311"/>
      <c r="R174" s="55">
        <v>0</v>
      </c>
    </row>
    <row r="175" spans="1:18" ht="57" customHeight="1" x14ac:dyDescent="0.2">
      <c r="A175" s="306" t="s">
        <v>223</v>
      </c>
      <c r="B175" s="307"/>
      <c r="C175" s="308" t="s">
        <v>83</v>
      </c>
      <c r="D175" s="308"/>
      <c r="E175" s="52" t="s">
        <v>200</v>
      </c>
      <c r="F175" s="52" t="s">
        <v>224</v>
      </c>
      <c r="G175" s="308"/>
      <c r="H175" s="308"/>
      <c r="I175" s="309">
        <v>61565068.700000003</v>
      </c>
      <c r="J175" s="309"/>
      <c r="K175" s="53">
        <v>0</v>
      </c>
      <c r="L175" s="309">
        <v>60921065.060000002</v>
      </c>
      <c r="M175" s="309"/>
      <c r="N175" s="54">
        <v>0</v>
      </c>
      <c r="O175" s="310">
        <v>98.953946363418893</v>
      </c>
      <c r="P175" s="310"/>
      <c r="Q175" s="311"/>
      <c r="R175" s="55">
        <v>0</v>
      </c>
    </row>
    <row r="176" spans="1:18" ht="96" customHeight="1" x14ac:dyDescent="0.2">
      <c r="A176" s="306" t="s">
        <v>94</v>
      </c>
      <c r="B176" s="307"/>
      <c r="C176" s="308" t="s">
        <v>83</v>
      </c>
      <c r="D176" s="308"/>
      <c r="E176" s="52" t="s">
        <v>200</v>
      </c>
      <c r="F176" s="52" t="s">
        <v>224</v>
      </c>
      <c r="G176" s="308" t="s">
        <v>95</v>
      </c>
      <c r="H176" s="308"/>
      <c r="I176" s="309">
        <v>58915068.700000003</v>
      </c>
      <c r="J176" s="309"/>
      <c r="K176" s="53">
        <v>0</v>
      </c>
      <c r="L176" s="309">
        <v>58821901.060000002</v>
      </c>
      <c r="M176" s="309"/>
      <c r="N176" s="54">
        <v>0</v>
      </c>
      <c r="O176" s="310">
        <v>99.84186110267575</v>
      </c>
      <c r="P176" s="310"/>
      <c r="Q176" s="311"/>
      <c r="R176" s="55">
        <v>0</v>
      </c>
    </row>
    <row r="177" spans="1:18" ht="36.75" customHeight="1" x14ac:dyDescent="0.2">
      <c r="A177" s="306" t="s">
        <v>209</v>
      </c>
      <c r="B177" s="307"/>
      <c r="C177" s="308" t="s">
        <v>83</v>
      </c>
      <c r="D177" s="308"/>
      <c r="E177" s="52" t="s">
        <v>200</v>
      </c>
      <c r="F177" s="52" t="s">
        <v>224</v>
      </c>
      <c r="G177" s="308" t="s">
        <v>210</v>
      </c>
      <c r="H177" s="308"/>
      <c r="I177" s="309">
        <v>58915068.700000003</v>
      </c>
      <c r="J177" s="309"/>
      <c r="K177" s="53">
        <v>0</v>
      </c>
      <c r="L177" s="309">
        <v>58821901.060000002</v>
      </c>
      <c r="M177" s="309"/>
      <c r="N177" s="54">
        <v>0</v>
      </c>
      <c r="O177" s="310">
        <v>99.84186110267575</v>
      </c>
      <c r="P177" s="310"/>
      <c r="Q177" s="311"/>
      <c r="R177" s="55">
        <v>0</v>
      </c>
    </row>
    <row r="178" spans="1:18" ht="48.75" customHeight="1" x14ac:dyDescent="0.2">
      <c r="A178" s="306" t="s">
        <v>110</v>
      </c>
      <c r="B178" s="307"/>
      <c r="C178" s="308" t="s">
        <v>83</v>
      </c>
      <c r="D178" s="308"/>
      <c r="E178" s="52" t="s">
        <v>200</v>
      </c>
      <c r="F178" s="52" t="s">
        <v>224</v>
      </c>
      <c r="G178" s="308" t="s">
        <v>111</v>
      </c>
      <c r="H178" s="308"/>
      <c r="I178" s="309">
        <v>2650000</v>
      </c>
      <c r="J178" s="309"/>
      <c r="K178" s="53">
        <v>0</v>
      </c>
      <c r="L178" s="309">
        <v>2099164</v>
      </c>
      <c r="M178" s="309"/>
      <c r="N178" s="54">
        <v>0</v>
      </c>
      <c r="O178" s="310">
        <v>79.213735849056604</v>
      </c>
      <c r="P178" s="310"/>
      <c r="Q178" s="311"/>
      <c r="R178" s="55">
        <v>0</v>
      </c>
    </row>
    <row r="179" spans="1:18" ht="48" customHeight="1" x14ac:dyDescent="0.2">
      <c r="A179" s="306" t="s">
        <v>112</v>
      </c>
      <c r="B179" s="307"/>
      <c r="C179" s="308" t="s">
        <v>83</v>
      </c>
      <c r="D179" s="308"/>
      <c r="E179" s="52" t="s">
        <v>200</v>
      </c>
      <c r="F179" s="52" t="s">
        <v>224</v>
      </c>
      <c r="G179" s="308" t="s">
        <v>113</v>
      </c>
      <c r="H179" s="308"/>
      <c r="I179" s="309">
        <v>2650000</v>
      </c>
      <c r="J179" s="309"/>
      <c r="K179" s="53">
        <v>0</v>
      </c>
      <c r="L179" s="309">
        <v>2099164</v>
      </c>
      <c r="M179" s="309"/>
      <c r="N179" s="54">
        <v>0</v>
      </c>
      <c r="O179" s="310">
        <v>79.213735849056604</v>
      </c>
      <c r="P179" s="310"/>
      <c r="Q179" s="311"/>
      <c r="R179" s="55">
        <v>0</v>
      </c>
    </row>
    <row r="180" spans="1:18" ht="52.5" customHeight="1" x14ac:dyDescent="0.2">
      <c r="A180" s="306" t="s">
        <v>225</v>
      </c>
      <c r="B180" s="307"/>
      <c r="C180" s="308" t="s">
        <v>83</v>
      </c>
      <c r="D180" s="308"/>
      <c r="E180" s="202" t="s">
        <v>200</v>
      </c>
      <c r="F180" s="202" t="s">
        <v>226</v>
      </c>
      <c r="G180" s="308"/>
      <c r="H180" s="308"/>
      <c r="I180" s="309">
        <v>30675375.25</v>
      </c>
      <c r="J180" s="309"/>
      <c r="K180" s="203">
        <v>0</v>
      </c>
      <c r="L180" s="309">
        <v>29401553</v>
      </c>
      <c r="M180" s="309"/>
      <c r="N180" s="54">
        <v>0</v>
      </c>
      <c r="O180" s="310">
        <v>95.847411027188656</v>
      </c>
      <c r="P180" s="310"/>
      <c r="Q180" s="311"/>
      <c r="R180" s="55">
        <v>0</v>
      </c>
    </row>
    <row r="181" spans="1:18" ht="93.75" customHeight="1" x14ac:dyDescent="0.2">
      <c r="A181" s="324" t="s">
        <v>94</v>
      </c>
      <c r="B181" s="325"/>
      <c r="C181" s="326" t="s">
        <v>83</v>
      </c>
      <c r="D181" s="326"/>
      <c r="E181" s="200" t="s">
        <v>200</v>
      </c>
      <c r="F181" s="200" t="s">
        <v>226</v>
      </c>
      <c r="G181" s="326" t="s">
        <v>95</v>
      </c>
      <c r="H181" s="326"/>
      <c r="I181" s="327">
        <v>29571375.25</v>
      </c>
      <c r="J181" s="327"/>
      <c r="K181" s="201">
        <v>0</v>
      </c>
      <c r="L181" s="327">
        <v>28551234.5</v>
      </c>
      <c r="M181" s="327"/>
      <c r="N181" s="199">
        <v>0</v>
      </c>
      <c r="O181" s="328">
        <v>96.550242451101425</v>
      </c>
      <c r="P181" s="328"/>
      <c r="Q181" s="329"/>
      <c r="R181" s="56">
        <v>0</v>
      </c>
    </row>
    <row r="182" spans="1:18" ht="38.25" customHeight="1" x14ac:dyDescent="0.2">
      <c r="A182" s="306" t="s">
        <v>209</v>
      </c>
      <c r="B182" s="307"/>
      <c r="C182" s="308" t="s">
        <v>83</v>
      </c>
      <c r="D182" s="308"/>
      <c r="E182" s="52" t="s">
        <v>200</v>
      </c>
      <c r="F182" s="52" t="s">
        <v>226</v>
      </c>
      <c r="G182" s="308" t="s">
        <v>210</v>
      </c>
      <c r="H182" s="308"/>
      <c r="I182" s="309">
        <v>29571375.25</v>
      </c>
      <c r="J182" s="309"/>
      <c r="K182" s="53">
        <v>0</v>
      </c>
      <c r="L182" s="309">
        <v>28551234.5</v>
      </c>
      <c r="M182" s="309"/>
      <c r="N182" s="54">
        <v>0</v>
      </c>
      <c r="O182" s="310">
        <v>96.550242451101425</v>
      </c>
      <c r="P182" s="310"/>
      <c r="Q182" s="311"/>
      <c r="R182" s="55">
        <v>0</v>
      </c>
    </row>
    <row r="183" spans="1:18" ht="59.25" customHeight="1" x14ac:dyDescent="0.2">
      <c r="A183" s="306" t="s">
        <v>110</v>
      </c>
      <c r="B183" s="307"/>
      <c r="C183" s="308" t="s">
        <v>83</v>
      </c>
      <c r="D183" s="308"/>
      <c r="E183" s="52" t="s">
        <v>200</v>
      </c>
      <c r="F183" s="52" t="s">
        <v>226</v>
      </c>
      <c r="G183" s="308" t="s">
        <v>111</v>
      </c>
      <c r="H183" s="308"/>
      <c r="I183" s="309">
        <v>1104000</v>
      </c>
      <c r="J183" s="309"/>
      <c r="K183" s="53">
        <v>0</v>
      </c>
      <c r="L183" s="309">
        <v>850318.5</v>
      </c>
      <c r="M183" s="309"/>
      <c r="N183" s="54">
        <v>0</v>
      </c>
      <c r="O183" s="310">
        <v>77.021603260869568</v>
      </c>
      <c r="P183" s="310"/>
      <c r="Q183" s="311"/>
      <c r="R183" s="55">
        <v>0</v>
      </c>
    </row>
    <row r="184" spans="1:18" ht="48.75" customHeight="1" x14ac:dyDescent="0.2">
      <c r="A184" s="306" t="s">
        <v>112</v>
      </c>
      <c r="B184" s="307"/>
      <c r="C184" s="308" t="s">
        <v>83</v>
      </c>
      <c r="D184" s="308"/>
      <c r="E184" s="52" t="s">
        <v>200</v>
      </c>
      <c r="F184" s="52" t="s">
        <v>226</v>
      </c>
      <c r="G184" s="308" t="s">
        <v>113</v>
      </c>
      <c r="H184" s="308"/>
      <c r="I184" s="309">
        <v>1104000</v>
      </c>
      <c r="J184" s="309"/>
      <c r="K184" s="53">
        <v>0</v>
      </c>
      <c r="L184" s="309">
        <v>850318.5</v>
      </c>
      <c r="M184" s="309"/>
      <c r="N184" s="54">
        <v>0</v>
      </c>
      <c r="O184" s="310">
        <v>77.021603260869568</v>
      </c>
      <c r="P184" s="310"/>
      <c r="Q184" s="311"/>
      <c r="R184" s="55">
        <v>0</v>
      </c>
    </row>
    <row r="185" spans="1:18" ht="72.75" customHeight="1" x14ac:dyDescent="0.2">
      <c r="A185" s="306" t="s">
        <v>227</v>
      </c>
      <c r="B185" s="307"/>
      <c r="C185" s="308" t="s">
        <v>83</v>
      </c>
      <c r="D185" s="308"/>
      <c r="E185" s="52" t="s">
        <v>200</v>
      </c>
      <c r="F185" s="52" t="s">
        <v>228</v>
      </c>
      <c r="G185" s="308"/>
      <c r="H185" s="308"/>
      <c r="I185" s="309">
        <v>233112021</v>
      </c>
      <c r="J185" s="309"/>
      <c r="K185" s="53">
        <v>0</v>
      </c>
      <c r="L185" s="309">
        <v>225064246.77000001</v>
      </c>
      <c r="M185" s="309"/>
      <c r="N185" s="54">
        <v>0</v>
      </c>
      <c r="O185" s="310">
        <v>96.547679439491461</v>
      </c>
      <c r="P185" s="310"/>
      <c r="Q185" s="311"/>
      <c r="R185" s="55">
        <v>0</v>
      </c>
    </row>
    <row r="186" spans="1:18" ht="98.25" customHeight="1" x14ac:dyDescent="0.2">
      <c r="A186" s="306" t="s">
        <v>94</v>
      </c>
      <c r="B186" s="307"/>
      <c r="C186" s="308" t="s">
        <v>83</v>
      </c>
      <c r="D186" s="308"/>
      <c r="E186" s="52" t="s">
        <v>200</v>
      </c>
      <c r="F186" s="52" t="s">
        <v>228</v>
      </c>
      <c r="G186" s="308" t="s">
        <v>95</v>
      </c>
      <c r="H186" s="308"/>
      <c r="I186" s="309">
        <v>222571845.44</v>
      </c>
      <c r="J186" s="309"/>
      <c r="K186" s="53">
        <v>0</v>
      </c>
      <c r="L186" s="309">
        <v>214833916.05000001</v>
      </c>
      <c r="M186" s="309"/>
      <c r="N186" s="54">
        <v>0</v>
      </c>
      <c r="O186" s="310">
        <v>96.523401522459878</v>
      </c>
      <c r="P186" s="310"/>
      <c r="Q186" s="311"/>
      <c r="R186" s="55">
        <v>0</v>
      </c>
    </row>
    <row r="187" spans="1:18" ht="39.75" customHeight="1" x14ac:dyDescent="0.2">
      <c r="A187" s="306" t="s">
        <v>209</v>
      </c>
      <c r="B187" s="307"/>
      <c r="C187" s="308" t="s">
        <v>83</v>
      </c>
      <c r="D187" s="308"/>
      <c r="E187" s="52" t="s">
        <v>200</v>
      </c>
      <c r="F187" s="52" t="s">
        <v>228</v>
      </c>
      <c r="G187" s="308" t="s">
        <v>210</v>
      </c>
      <c r="H187" s="308"/>
      <c r="I187" s="309">
        <v>222571845.44</v>
      </c>
      <c r="J187" s="309"/>
      <c r="K187" s="53">
        <v>0</v>
      </c>
      <c r="L187" s="309">
        <v>214833916.05000001</v>
      </c>
      <c r="M187" s="309"/>
      <c r="N187" s="54">
        <v>0</v>
      </c>
      <c r="O187" s="310">
        <v>96.523401522459878</v>
      </c>
      <c r="P187" s="310"/>
      <c r="Q187" s="311"/>
      <c r="R187" s="55">
        <v>0</v>
      </c>
    </row>
    <row r="188" spans="1:18" ht="51" customHeight="1" x14ac:dyDescent="0.2">
      <c r="A188" s="306" t="s">
        <v>110</v>
      </c>
      <c r="B188" s="307"/>
      <c r="C188" s="308" t="s">
        <v>83</v>
      </c>
      <c r="D188" s="308"/>
      <c r="E188" s="52" t="s">
        <v>200</v>
      </c>
      <c r="F188" s="52" t="s">
        <v>228</v>
      </c>
      <c r="G188" s="308" t="s">
        <v>111</v>
      </c>
      <c r="H188" s="308"/>
      <c r="I188" s="309">
        <v>10488175.560000001</v>
      </c>
      <c r="J188" s="309"/>
      <c r="K188" s="53">
        <v>0</v>
      </c>
      <c r="L188" s="309">
        <v>10203846.300000001</v>
      </c>
      <c r="M188" s="309"/>
      <c r="N188" s="54">
        <v>0</v>
      </c>
      <c r="O188" s="310">
        <v>97.289049383532628</v>
      </c>
      <c r="P188" s="310"/>
      <c r="Q188" s="311"/>
      <c r="R188" s="55">
        <v>0</v>
      </c>
    </row>
    <row r="189" spans="1:18" ht="57" customHeight="1" x14ac:dyDescent="0.2">
      <c r="A189" s="306" t="s">
        <v>112</v>
      </c>
      <c r="B189" s="307"/>
      <c r="C189" s="308" t="s">
        <v>83</v>
      </c>
      <c r="D189" s="308"/>
      <c r="E189" s="202" t="s">
        <v>200</v>
      </c>
      <c r="F189" s="202" t="s">
        <v>228</v>
      </c>
      <c r="G189" s="308" t="s">
        <v>113</v>
      </c>
      <c r="H189" s="308"/>
      <c r="I189" s="309">
        <v>10488175.560000001</v>
      </c>
      <c r="J189" s="309"/>
      <c r="K189" s="203">
        <v>0</v>
      </c>
      <c r="L189" s="309">
        <v>10203846.300000001</v>
      </c>
      <c r="M189" s="309"/>
      <c r="N189" s="54">
        <v>0</v>
      </c>
      <c r="O189" s="310">
        <v>97.289049383532628</v>
      </c>
      <c r="P189" s="310"/>
      <c r="Q189" s="311"/>
      <c r="R189" s="55">
        <v>0</v>
      </c>
    </row>
    <row r="190" spans="1:18" ht="46.5" customHeight="1" x14ac:dyDescent="0.2">
      <c r="A190" s="324" t="s">
        <v>147</v>
      </c>
      <c r="B190" s="325"/>
      <c r="C190" s="326" t="s">
        <v>83</v>
      </c>
      <c r="D190" s="326"/>
      <c r="E190" s="200" t="s">
        <v>200</v>
      </c>
      <c r="F190" s="200" t="s">
        <v>228</v>
      </c>
      <c r="G190" s="326" t="s">
        <v>148</v>
      </c>
      <c r="H190" s="326"/>
      <c r="I190" s="327">
        <v>50000</v>
      </c>
      <c r="J190" s="327"/>
      <c r="K190" s="201">
        <v>0</v>
      </c>
      <c r="L190" s="327">
        <v>25521.42</v>
      </c>
      <c r="M190" s="327"/>
      <c r="N190" s="199">
        <v>0</v>
      </c>
      <c r="O190" s="328">
        <v>51.042839999999998</v>
      </c>
      <c r="P190" s="328"/>
      <c r="Q190" s="329"/>
      <c r="R190" s="56">
        <v>0</v>
      </c>
    </row>
    <row r="191" spans="1:18" ht="43.5" customHeight="1" x14ac:dyDescent="0.2">
      <c r="A191" s="306" t="s">
        <v>157</v>
      </c>
      <c r="B191" s="307"/>
      <c r="C191" s="308" t="s">
        <v>83</v>
      </c>
      <c r="D191" s="308"/>
      <c r="E191" s="52" t="s">
        <v>200</v>
      </c>
      <c r="F191" s="52" t="s">
        <v>228</v>
      </c>
      <c r="G191" s="308" t="s">
        <v>158</v>
      </c>
      <c r="H191" s="308"/>
      <c r="I191" s="309">
        <v>50000</v>
      </c>
      <c r="J191" s="309"/>
      <c r="K191" s="53">
        <v>0</v>
      </c>
      <c r="L191" s="309">
        <v>25521.42</v>
      </c>
      <c r="M191" s="309"/>
      <c r="N191" s="54">
        <v>0</v>
      </c>
      <c r="O191" s="310">
        <v>51.042839999999998</v>
      </c>
      <c r="P191" s="310"/>
      <c r="Q191" s="311"/>
      <c r="R191" s="55">
        <v>0</v>
      </c>
    </row>
    <row r="192" spans="1:18" ht="30.75" customHeight="1" x14ac:dyDescent="0.2">
      <c r="A192" s="306" t="s">
        <v>151</v>
      </c>
      <c r="B192" s="307"/>
      <c r="C192" s="308" t="s">
        <v>83</v>
      </c>
      <c r="D192" s="308"/>
      <c r="E192" s="52" t="s">
        <v>200</v>
      </c>
      <c r="F192" s="52" t="s">
        <v>228</v>
      </c>
      <c r="G192" s="308" t="s">
        <v>152</v>
      </c>
      <c r="H192" s="308"/>
      <c r="I192" s="309">
        <v>2000</v>
      </c>
      <c r="J192" s="309"/>
      <c r="K192" s="53">
        <v>0</v>
      </c>
      <c r="L192" s="309">
        <v>963</v>
      </c>
      <c r="M192" s="309"/>
      <c r="N192" s="54">
        <v>0</v>
      </c>
      <c r="O192" s="310">
        <v>48.15</v>
      </c>
      <c r="P192" s="310"/>
      <c r="Q192" s="311"/>
      <c r="R192" s="55">
        <v>0</v>
      </c>
    </row>
    <row r="193" spans="1:18" ht="37.5" customHeight="1" x14ac:dyDescent="0.2">
      <c r="A193" s="306" t="s">
        <v>153</v>
      </c>
      <c r="B193" s="307"/>
      <c r="C193" s="308" t="s">
        <v>83</v>
      </c>
      <c r="D193" s="308"/>
      <c r="E193" s="52" t="s">
        <v>200</v>
      </c>
      <c r="F193" s="52" t="s">
        <v>228</v>
      </c>
      <c r="G193" s="308" t="s">
        <v>154</v>
      </c>
      <c r="H193" s="308"/>
      <c r="I193" s="309">
        <v>2000</v>
      </c>
      <c r="J193" s="309"/>
      <c r="K193" s="53">
        <v>0</v>
      </c>
      <c r="L193" s="309">
        <v>963</v>
      </c>
      <c r="M193" s="309"/>
      <c r="N193" s="54">
        <v>0</v>
      </c>
      <c r="O193" s="310">
        <v>48.15</v>
      </c>
      <c r="P193" s="310"/>
      <c r="Q193" s="311"/>
      <c r="R193" s="55">
        <v>0</v>
      </c>
    </row>
    <row r="194" spans="1:18" ht="66.75" customHeight="1" x14ac:dyDescent="0.2">
      <c r="A194" s="306" t="s">
        <v>229</v>
      </c>
      <c r="B194" s="307"/>
      <c r="C194" s="308" t="s">
        <v>83</v>
      </c>
      <c r="D194" s="308"/>
      <c r="E194" s="52" t="s">
        <v>200</v>
      </c>
      <c r="F194" s="52" t="s">
        <v>230</v>
      </c>
      <c r="G194" s="308"/>
      <c r="H194" s="308"/>
      <c r="I194" s="309">
        <v>332390747.29000002</v>
      </c>
      <c r="J194" s="309"/>
      <c r="K194" s="53">
        <v>0</v>
      </c>
      <c r="L194" s="309">
        <v>330593800.72000003</v>
      </c>
      <c r="M194" s="309"/>
      <c r="N194" s="54">
        <v>0</v>
      </c>
      <c r="O194" s="310">
        <v>99.459387307062357</v>
      </c>
      <c r="P194" s="310"/>
      <c r="Q194" s="311"/>
      <c r="R194" s="55">
        <v>0</v>
      </c>
    </row>
    <row r="195" spans="1:18" ht="93" customHeight="1" x14ac:dyDescent="0.2">
      <c r="A195" s="306" t="s">
        <v>94</v>
      </c>
      <c r="B195" s="307"/>
      <c r="C195" s="308" t="s">
        <v>83</v>
      </c>
      <c r="D195" s="308"/>
      <c r="E195" s="52" t="s">
        <v>200</v>
      </c>
      <c r="F195" s="52" t="s">
        <v>230</v>
      </c>
      <c r="G195" s="308" t="s">
        <v>95</v>
      </c>
      <c r="H195" s="308"/>
      <c r="I195" s="309">
        <v>271869661.02999997</v>
      </c>
      <c r="J195" s="309"/>
      <c r="K195" s="53">
        <v>0</v>
      </c>
      <c r="L195" s="309">
        <v>271812410.86000001</v>
      </c>
      <c r="M195" s="309"/>
      <c r="N195" s="54">
        <v>0</v>
      </c>
      <c r="O195" s="310">
        <v>99.978942052679571</v>
      </c>
      <c r="P195" s="310"/>
      <c r="Q195" s="311"/>
      <c r="R195" s="55">
        <v>0</v>
      </c>
    </row>
    <row r="196" spans="1:18" ht="36.75" customHeight="1" x14ac:dyDescent="0.2">
      <c r="A196" s="306" t="s">
        <v>209</v>
      </c>
      <c r="B196" s="307"/>
      <c r="C196" s="308" t="s">
        <v>83</v>
      </c>
      <c r="D196" s="308"/>
      <c r="E196" s="52" t="s">
        <v>200</v>
      </c>
      <c r="F196" s="52" t="s">
        <v>230</v>
      </c>
      <c r="G196" s="308" t="s">
        <v>210</v>
      </c>
      <c r="H196" s="308"/>
      <c r="I196" s="309">
        <v>271869661.02999997</v>
      </c>
      <c r="J196" s="309"/>
      <c r="K196" s="53">
        <v>0</v>
      </c>
      <c r="L196" s="309">
        <v>271812410.86000001</v>
      </c>
      <c r="M196" s="309"/>
      <c r="N196" s="54">
        <v>0</v>
      </c>
      <c r="O196" s="310">
        <v>99.978942052679571</v>
      </c>
      <c r="P196" s="310"/>
      <c r="Q196" s="311"/>
      <c r="R196" s="55">
        <v>0</v>
      </c>
    </row>
    <row r="197" spans="1:18" ht="53.25" customHeight="1" x14ac:dyDescent="0.2">
      <c r="A197" s="306" t="s">
        <v>110</v>
      </c>
      <c r="B197" s="307"/>
      <c r="C197" s="308" t="s">
        <v>83</v>
      </c>
      <c r="D197" s="308"/>
      <c r="E197" s="52" t="s">
        <v>200</v>
      </c>
      <c r="F197" s="52" t="s">
        <v>230</v>
      </c>
      <c r="G197" s="308" t="s">
        <v>111</v>
      </c>
      <c r="H197" s="308"/>
      <c r="I197" s="309">
        <v>58877381.549999997</v>
      </c>
      <c r="J197" s="309"/>
      <c r="K197" s="53">
        <v>0</v>
      </c>
      <c r="L197" s="309">
        <v>57146278.149999999</v>
      </c>
      <c r="M197" s="309"/>
      <c r="N197" s="54">
        <v>0</v>
      </c>
      <c r="O197" s="310">
        <v>97.059815918393198</v>
      </c>
      <c r="P197" s="310"/>
      <c r="Q197" s="311"/>
      <c r="R197" s="55">
        <v>0</v>
      </c>
    </row>
    <row r="198" spans="1:18" ht="50.25" customHeight="1" x14ac:dyDescent="0.2">
      <c r="A198" s="306" t="s">
        <v>112</v>
      </c>
      <c r="B198" s="307"/>
      <c r="C198" s="308" t="s">
        <v>83</v>
      </c>
      <c r="D198" s="308"/>
      <c r="E198" s="52" t="s">
        <v>200</v>
      </c>
      <c r="F198" s="52" t="s">
        <v>230</v>
      </c>
      <c r="G198" s="308" t="s">
        <v>113</v>
      </c>
      <c r="H198" s="308"/>
      <c r="I198" s="309">
        <v>58877381.549999997</v>
      </c>
      <c r="J198" s="309"/>
      <c r="K198" s="53">
        <v>0</v>
      </c>
      <c r="L198" s="309">
        <v>57146278.149999999</v>
      </c>
      <c r="M198" s="309"/>
      <c r="N198" s="54">
        <v>0</v>
      </c>
      <c r="O198" s="310">
        <v>97.059815918393198</v>
      </c>
      <c r="P198" s="310"/>
      <c r="Q198" s="311"/>
      <c r="R198" s="55">
        <v>0</v>
      </c>
    </row>
    <row r="199" spans="1:18" ht="34.5" customHeight="1" x14ac:dyDescent="0.2">
      <c r="A199" s="306" t="s">
        <v>147</v>
      </c>
      <c r="B199" s="307"/>
      <c r="C199" s="308" t="s">
        <v>83</v>
      </c>
      <c r="D199" s="308"/>
      <c r="E199" s="52" t="s">
        <v>200</v>
      </c>
      <c r="F199" s="52" t="s">
        <v>230</v>
      </c>
      <c r="G199" s="308" t="s">
        <v>148</v>
      </c>
      <c r="H199" s="308"/>
      <c r="I199" s="309">
        <v>14779.71</v>
      </c>
      <c r="J199" s="309"/>
      <c r="K199" s="53">
        <v>0</v>
      </c>
      <c r="L199" s="309">
        <v>14779.71</v>
      </c>
      <c r="M199" s="309"/>
      <c r="N199" s="54">
        <v>0</v>
      </c>
      <c r="O199" s="310">
        <v>100</v>
      </c>
      <c r="P199" s="310"/>
      <c r="Q199" s="311"/>
      <c r="R199" s="55">
        <v>0</v>
      </c>
    </row>
    <row r="200" spans="1:18" ht="45.75" customHeight="1" x14ac:dyDescent="0.2">
      <c r="A200" s="306" t="s">
        <v>157</v>
      </c>
      <c r="B200" s="307"/>
      <c r="C200" s="308" t="s">
        <v>83</v>
      </c>
      <c r="D200" s="308"/>
      <c r="E200" s="202" t="s">
        <v>200</v>
      </c>
      <c r="F200" s="202" t="s">
        <v>230</v>
      </c>
      <c r="G200" s="308" t="s">
        <v>158</v>
      </c>
      <c r="H200" s="308"/>
      <c r="I200" s="309">
        <v>14779.71</v>
      </c>
      <c r="J200" s="309"/>
      <c r="K200" s="203">
        <v>0</v>
      </c>
      <c r="L200" s="309">
        <v>14779.71</v>
      </c>
      <c r="M200" s="309"/>
      <c r="N200" s="54">
        <v>0</v>
      </c>
      <c r="O200" s="310">
        <v>100</v>
      </c>
      <c r="P200" s="310"/>
      <c r="Q200" s="311"/>
      <c r="R200" s="55">
        <v>0</v>
      </c>
    </row>
    <row r="201" spans="1:18" ht="52.5" customHeight="1" x14ac:dyDescent="0.2">
      <c r="A201" s="324" t="s">
        <v>215</v>
      </c>
      <c r="B201" s="325"/>
      <c r="C201" s="326" t="s">
        <v>83</v>
      </c>
      <c r="D201" s="326"/>
      <c r="E201" s="200" t="s">
        <v>200</v>
      </c>
      <c r="F201" s="200" t="s">
        <v>230</v>
      </c>
      <c r="G201" s="326" t="s">
        <v>216</v>
      </c>
      <c r="H201" s="326"/>
      <c r="I201" s="327">
        <v>1000000</v>
      </c>
      <c r="J201" s="327"/>
      <c r="K201" s="201">
        <v>0</v>
      </c>
      <c r="L201" s="327">
        <v>1000000</v>
      </c>
      <c r="M201" s="327"/>
      <c r="N201" s="199">
        <v>0</v>
      </c>
      <c r="O201" s="328">
        <v>100</v>
      </c>
      <c r="P201" s="328"/>
      <c r="Q201" s="329"/>
      <c r="R201" s="56">
        <v>0</v>
      </c>
    </row>
    <row r="202" spans="1:18" ht="33.75" customHeight="1" x14ac:dyDescent="0.2">
      <c r="A202" s="306" t="s">
        <v>231</v>
      </c>
      <c r="B202" s="307"/>
      <c r="C202" s="308" t="s">
        <v>83</v>
      </c>
      <c r="D202" s="308"/>
      <c r="E202" s="52" t="s">
        <v>200</v>
      </c>
      <c r="F202" s="52" t="s">
        <v>230</v>
      </c>
      <c r="G202" s="308" t="s">
        <v>232</v>
      </c>
      <c r="H202" s="308"/>
      <c r="I202" s="309">
        <v>1000000</v>
      </c>
      <c r="J202" s="309"/>
      <c r="K202" s="53">
        <v>0</v>
      </c>
      <c r="L202" s="309">
        <v>1000000</v>
      </c>
      <c r="M202" s="309"/>
      <c r="N202" s="54">
        <v>0</v>
      </c>
      <c r="O202" s="310">
        <v>100</v>
      </c>
      <c r="P202" s="310"/>
      <c r="Q202" s="311"/>
      <c r="R202" s="55">
        <v>0</v>
      </c>
    </row>
    <row r="203" spans="1:18" ht="29.25" customHeight="1" x14ac:dyDescent="0.2">
      <c r="A203" s="306" t="s">
        <v>151</v>
      </c>
      <c r="B203" s="307"/>
      <c r="C203" s="308" t="s">
        <v>83</v>
      </c>
      <c r="D203" s="308"/>
      <c r="E203" s="52" t="s">
        <v>200</v>
      </c>
      <c r="F203" s="52" t="s">
        <v>230</v>
      </c>
      <c r="G203" s="308" t="s">
        <v>152</v>
      </c>
      <c r="H203" s="308"/>
      <c r="I203" s="309">
        <v>628925</v>
      </c>
      <c r="J203" s="309"/>
      <c r="K203" s="53">
        <v>0</v>
      </c>
      <c r="L203" s="309">
        <v>620332</v>
      </c>
      <c r="M203" s="309"/>
      <c r="N203" s="54">
        <v>0</v>
      </c>
      <c r="O203" s="310">
        <v>98.633700361728344</v>
      </c>
      <c r="P203" s="310"/>
      <c r="Q203" s="311"/>
      <c r="R203" s="55">
        <v>0</v>
      </c>
    </row>
    <row r="204" spans="1:18" ht="29.25" customHeight="1" x14ac:dyDescent="0.2">
      <c r="A204" s="306" t="s">
        <v>153</v>
      </c>
      <c r="B204" s="307"/>
      <c r="C204" s="308" t="s">
        <v>83</v>
      </c>
      <c r="D204" s="308"/>
      <c r="E204" s="52" t="s">
        <v>200</v>
      </c>
      <c r="F204" s="52" t="s">
        <v>230</v>
      </c>
      <c r="G204" s="308" t="s">
        <v>154</v>
      </c>
      <c r="H204" s="308"/>
      <c r="I204" s="309">
        <v>628925</v>
      </c>
      <c r="J204" s="309"/>
      <c r="K204" s="53">
        <v>0</v>
      </c>
      <c r="L204" s="309">
        <v>620332</v>
      </c>
      <c r="M204" s="309"/>
      <c r="N204" s="54">
        <v>0</v>
      </c>
      <c r="O204" s="310">
        <v>98.633700361728344</v>
      </c>
      <c r="P204" s="310"/>
      <c r="Q204" s="311"/>
      <c r="R204" s="55">
        <v>0</v>
      </c>
    </row>
    <row r="205" spans="1:18" ht="78" customHeight="1" x14ac:dyDescent="0.2">
      <c r="A205" s="337" t="s">
        <v>233</v>
      </c>
      <c r="B205" s="338"/>
      <c r="C205" s="336" t="s">
        <v>83</v>
      </c>
      <c r="D205" s="336"/>
      <c r="E205" s="60" t="s">
        <v>200</v>
      </c>
      <c r="F205" s="60" t="s">
        <v>234</v>
      </c>
      <c r="G205" s="336"/>
      <c r="H205" s="336"/>
      <c r="I205" s="330">
        <v>250000</v>
      </c>
      <c r="J205" s="330"/>
      <c r="K205" s="58">
        <v>0</v>
      </c>
      <c r="L205" s="330">
        <v>68776.22</v>
      </c>
      <c r="M205" s="330"/>
      <c r="N205" s="59">
        <v>0</v>
      </c>
      <c r="O205" s="331">
        <v>27.510487999999999</v>
      </c>
      <c r="P205" s="331"/>
      <c r="Q205" s="332"/>
      <c r="R205" s="61">
        <v>0</v>
      </c>
    </row>
    <row r="206" spans="1:18" ht="87" customHeight="1" x14ac:dyDescent="0.2">
      <c r="A206" s="306" t="s">
        <v>235</v>
      </c>
      <c r="B206" s="307"/>
      <c r="C206" s="308" t="s">
        <v>83</v>
      </c>
      <c r="D206" s="308"/>
      <c r="E206" s="52" t="s">
        <v>200</v>
      </c>
      <c r="F206" s="52" t="s">
        <v>236</v>
      </c>
      <c r="G206" s="308"/>
      <c r="H206" s="308"/>
      <c r="I206" s="309">
        <v>250000</v>
      </c>
      <c r="J206" s="309"/>
      <c r="K206" s="53">
        <v>0</v>
      </c>
      <c r="L206" s="309">
        <v>68776.22</v>
      </c>
      <c r="M206" s="309"/>
      <c r="N206" s="54">
        <v>0</v>
      </c>
      <c r="O206" s="310">
        <v>27.510487999999999</v>
      </c>
      <c r="P206" s="310"/>
      <c r="Q206" s="311"/>
      <c r="R206" s="55">
        <v>0</v>
      </c>
    </row>
    <row r="207" spans="1:18" ht="54.75" customHeight="1" x14ac:dyDescent="0.2">
      <c r="A207" s="306" t="s">
        <v>237</v>
      </c>
      <c r="B207" s="307"/>
      <c r="C207" s="308" t="s">
        <v>83</v>
      </c>
      <c r="D207" s="308"/>
      <c r="E207" s="52" t="s">
        <v>200</v>
      </c>
      <c r="F207" s="52" t="s">
        <v>238</v>
      </c>
      <c r="G207" s="308"/>
      <c r="H207" s="308"/>
      <c r="I207" s="309">
        <v>250000</v>
      </c>
      <c r="J207" s="309"/>
      <c r="K207" s="53">
        <v>0</v>
      </c>
      <c r="L207" s="309">
        <v>68776.22</v>
      </c>
      <c r="M207" s="309"/>
      <c r="N207" s="54">
        <v>0</v>
      </c>
      <c r="O207" s="310">
        <v>27.510487999999999</v>
      </c>
      <c r="P207" s="310"/>
      <c r="Q207" s="311"/>
      <c r="R207" s="55">
        <v>0</v>
      </c>
    </row>
    <row r="208" spans="1:18" ht="104.25" customHeight="1" x14ac:dyDescent="0.2">
      <c r="A208" s="306" t="s">
        <v>239</v>
      </c>
      <c r="B208" s="307"/>
      <c r="C208" s="308" t="s">
        <v>83</v>
      </c>
      <c r="D208" s="308"/>
      <c r="E208" s="52" t="s">
        <v>200</v>
      </c>
      <c r="F208" s="52" t="s">
        <v>240</v>
      </c>
      <c r="G208" s="308"/>
      <c r="H208" s="308"/>
      <c r="I208" s="309">
        <v>250000</v>
      </c>
      <c r="J208" s="309"/>
      <c r="K208" s="53">
        <v>0</v>
      </c>
      <c r="L208" s="309">
        <v>68776.22</v>
      </c>
      <c r="M208" s="309"/>
      <c r="N208" s="54">
        <v>0</v>
      </c>
      <c r="O208" s="310">
        <v>27.510487999999999</v>
      </c>
      <c r="P208" s="310"/>
      <c r="Q208" s="311"/>
      <c r="R208" s="55">
        <v>0</v>
      </c>
    </row>
    <row r="209" spans="1:18" ht="54.75" customHeight="1" x14ac:dyDescent="0.2">
      <c r="A209" s="306" t="s">
        <v>110</v>
      </c>
      <c r="B209" s="307"/>
      <c r="C209" s="308" t="s">
        <v>83</v>
      </c>
      <c r="D209" s="308"/>
      <c r="E209" s="202" t="s">
        <v>200</v>
      </c>
      <c r="F209" s="202" t="s">
        <v>240</v>
      </c>
      <c r="G209" s="308" t="s">
        <v>111</v>
      </c>
      <c r="H209" s="308"/>
      <c r="I209" s="309">
        <v>250000</v>
      </c>
      <c r="J209" s="309"/>
      <c r="K209" s="203">
        <v>0</v>
      </c>
      <c r="L209" s="309">
        <v>68776.22</v>
      </c>
      <c r="M209" s="309"/>
      <c r="N209" s="54">
        <v>0</v>
      </c>
      <c r="O209" s="310">
        <v>27.510487999999999</v>
      </c>
      <c r="P209" s="310"/>
      <c r="Q209" s="311"/>
      <c r="R209" s="55">
        <v>0</v>
      </c>
    </row>
    <row r="210" spans="1:18" ht="62.25" customHeight="1" x14ac:dyDescent="0.2">
      <c r="A210" s="324" t="s">
        <v>112</v>
      </c>
      <c r="B210" s="325"/>
      <c r="C210" s="326" t="s">
        <v>83</v>
      </c>
      <c r="D210" s="326"/>
      <c r="E210" s="200" t="s">
        <v>200</v>
      </c>
      <c r="F210" s="200" t="s">
        <v>240</v>
      </c>
      <c r="G210" s="326" t="s">
        <v>113</v>
      </c>
      <c r="H210" s="326"/>
      <c r="I210" s="327">
        <v>250000</v>
      </c>
      <c r="J210" s="327"/>
      <c r="K210" s="201">
        <v>0</v>
      </c>
      <c r="L210" s="327">
        <v>68776.22</v>
      </c>
      <c r="M210" s="327"/>
      <c r="N210" s="199">
        <v>0</v>
      </c>
      <c r="O210" s="328">
        <v>27.510487999999999</v>
      </c>
      <c r="P210" s="328"/>
      <c r="Q210" s="329"/>
      <c r="R210" s="56">
        <v>0</v>
      </c>
    </row>
    <row r="211" spans="1:18" ht="44.25" customHeight="1" x14ac:dyDescent="0.2">
      <c r="A211" s="337" t="s">
        <v>159</v>
      </c>
      <c r="B211" s="338"/>
      <c r="C211" s="336" t="s">
        <v>83</v>
      </c>
      <c r="D211" s="336"/>
      <c r="E211" s="60" t="s">
        <v>200</v>
      </c>
      <c r="F211" s="60" t="s">
        <v>160</v>
      </c>
      <c r="G211" s="336"/>
      <c r="H211" s="336"/>
      <c r="I211" s="330">
        <v>257335200</v>
      </c>
      <c r="J211" s="330"/>
      <c r="K211" s="58">
        <v>0</v>
      </c>
      <c r="L211" s="330">
        <v>257335200</v>
      </c>
      <c r="M211" s="330"/>
      <c r="N211" s="59">
        <v>0</v>
      </c>
      <c r="O211" s="331">
        <v>100</v>
      </c>
      <c r="P211" s="331"/>
      <c r="Q211" s="332"/>
      <c r="R211" s="61">
        <v>0</v>
      </c>
    </row>
    <row r="212" spans="1:18" ht="97.5" customHeight="1" x14ac:dyDescent="0.2">
      <c r="A212" s="306" t="s">
        <v>241</v>
      </c>
      <c r="B212" s="307"/>
      <c r="C212" s="308" t="s">
        <v>83</v>
      </c>
      <c r="D212" s="308"/>
      <c r="E212" s="52" t="s">
        <v>200</v>
      </c>
      <c r="F212" s="52" t="s">
        <v>242</v>
      </c>
      <c r="G212" s="308"/>
      <c r="H212" s="308"/>
      <c r="I212" s="309">
        <v>8614000</v>
      </c>
      <c r="J212" s="309"/>
      <c r="K212" s="53">
        <v>0</v>
      </c>
      <c r="L212" s="309">
        <v>8614000</v>
      </c>
      <c r="M212" s="309"/>
      <c r="N212" s="54">
        <v>0</v>
      </c>
      <c r="O212" s="310">
        <v>100</v>
      </c>
      <c r="P212" s="310"/>
      <c r="Q212" s="311"/>
      <c r="R212" s="55">
        <v>0</v>
      </c>
    </row>
    <row r="213" spans="1:18" ht="66" customHeight="1" x14ac:dyDescent="0.2">
      <c r="A213" s="306" t="s">
        <v>243</v>
      </c>
      <c r="B213" s="307"/>
      <c r="C213" s="308" t="s">
        <v>83</v>
      </c>
      <c r="D213" s="308"/>
      <c r="E213" s="52" t="s">
        <v>200</v>
      </c>
      <c r="F213" s="52" t="s">
        <v>244</v>
      </c>
      <c r="G213" s="308"/>
      <c r="H213" s="308"/>
      <c r="I213" s="309">
        <v>8614000</v>
      </c>
      <c r="J213" s="309"/>
      <c r="K213" s="53">
        <v>0</v>
      </c>
      <c r="L213" s="309">
        <v>8614000</v>
      </c>
      <c r="M213" s="309"/>
      <c r="N213" s="54">
        <v>0</v>
      </c>
      <c r="O213" s="310">
        <v>100</v>
      </c>
      <c r="P213" s="310"/>
      <c r="Q213" s="311"/>
      <c r="R213" s="55">
        <v>0</v>
      </c>
    </row>
    <row r="214" spans="1:18" ht="73.5" customHeight="1" x14ac:dyDescent="0.2">
      <c r="A214" s="306" t="s">
        <v>245</v>
      </c>
      <c r="B214" s="307"/>
      <c r="C214" s="308" t="s">
        <v>83</v>
      </c>
      <c r="D214" s="308"/>
      <c r="E214" s="52" t="s">
        <v>200</v>
      </c>
      <c r="F214" s="52" t="s">
        <v>246</v>
      </c>
      <c r="G214" s="308"/>
      <c r="H214" s="308"/>
      <c r="I214" s="309">
        <v>8614000</v>
      </c>
      <c r="J214" s="309"/>
      <c r="K214" s="53">
        <v>0</v>
      </c>
      <c r="L214" s="309">
        <v>8614000</v>
      </c>
      <c r="M214" s="309"/>
      <c r="N214" s="54">
        <v>0</v>
      </c>
      <c r="O214" s="310">
        <v>100</v>
      </c>
      <c r="P214" s="310"/>
      <c r="Q214" s="311"/>
      <c r="R214" s="55">
        <v>0</v>
      </c>
    </row>
    <row r="215" spans="1:18" ht="64.5" customHeight="1" x14ac:dyDescent="0.2">
      <c r="A215" s="306" t="s">
        <v>215</v>
      </c>
      <c r="B215" s="307"/>
      <c r="C215" s="308" t="s">
        <v>83</v>
      </c>
      <c r="D215" s="308"/>
      <c r="E215" s="52" t="s">
        <v>200</v>
      </c>
      <c r="F215" s="52" t="s">
        <v>246</v>
      </c>
      <c r="G215" s="308" t="s">
        <v>216</v>
      </c>
      <c r="H215" s="308"/>
      <c r="I215" s="309">
        <v>8614000</v>
      </c>
      <c r="J215" s="309"/>
      <c r="K215" s="53">
        <v>0</v>
      </c>
      <c r="L215" s="309">
        <v>8614000</v>
      </c>
      <c r="M215" s="309"/>
      <c r="N215" s="54">
        <v>0</v>
      </c>
      <c r="O215" s="310">
        <v>100</v>
      </c>
      <c r="P215" s="310"/>
      <c r="Q215" s="311"/>
      <c r="R215" s="55">
        <v>0</v>
      </c>
    </row>
    <row r="216" spans="1:18" ht="38.25" customHeight="1" x14ac:dyDescent="0.2">
      <c r="A216" s="306" t="s">
        <v>217</v>
      </c>
      <c r="B216" s="307"/>
      <c r="C216" s="308" t="s">
        <v>83</v>
      </c>
      <c r="D216" s="308"/>
      <c r="E216" s="52" t="s">
        <v>200</v>
      </c>
      <c r="F216" s="52" t="s">
        <v>246</v>
      </c>
      <c r="G216" s="308" t="s">
        <v>218</v>
      </c>
      <c r="H216" s="308"/>
      <c r="I216" s="309">
        <v>8614000</v>
      </c>
      <c r="J216" s="309"/>
      <c r="K216" s="53">
        <v>0</v>
      </c>
      <c r="L216" s="309">
        <v>8614000</v>
      </c>
      <c r="M216" s="309"/>
      <c r="N216" s="54">
        <v>0</v>
      </c>
      <c r="O216" s="310">
        <v>100</v>
      </c>
      <c r="P216" s="310"/>
      <c r="Q216" s="311"/>
      <c r="R216" s="55">
        <v>0</v>
      </c>
    </row>
    <row r="217" spans="1:18" ht="30" customHeight="1" x14ac:dyDescent="0.2">
      <c r="A217" s="306" t="s">
        <v>88</v>
      </c>
      <c r="B217" s="307"/>
      <c r="C217" s="308" t="s">
        <v>83</v>
      </c>
      <c r="D217" s="308"/>
      <c r="E217" s="52" t="s">
        <v>200</v>
      </c>
      <c r="F217" s="52" t="s">
        <v>247</v>
      </c>
      <c r="G217" s="308"/>
      <c r="H217" s="308"/>
      <c r="I217" s="309">
        <v>248721200</v>
      </c>
      <c r="J217" s="309"/>
      <c r="K217" s="53">
        <v>0</v>
      </c>
      <c r="L217" s="309">
        <v>248721200</v>
      </c>
      <c r="M217" s="309"/>
      <c r="N217" s="54">
        <v>0</v>
      </c>
      <c r="O217" s="310">
        <v>100</v>
      </c>
      <c r="P217" s="310"/>
      <c r="Q217" s="311"/>
      <c r="R217" s="55">
        <v>0</v>
      </c>
    </row>
    <row r="218" spans="1:18" ht="51" customHeight="1" x14ac:dyDescent="0.2">
      <c r="A218" s="306" t="s">
        <v>90</v>
      </c>
      <c r="B218" s="307"/>
      <c r="C218" s="308" t="s">
        <v>83</v>
      </c>
      <c r="D218" s="308"/>
      <c r="E218" s="202" t="s">
        <v>200</v>
      </c>
      <c r="F218" s="202" t="s">
        <v>248</v>
      </c>
      <c r="G218" s="308"/>
      <c r="H218" s="308"/>
      <c r="I218" s="309">
        <v>248721200</v>
      </c>
      <c r="J218" s="309"/>
      <c r="K218" s="203">
        <v>0</v>
      </c>
      <c r="L218" s="309">
        <v>248721200</v>
      </c>
      <c r="M218" s="309"/>
      <c r="N218" s="54">
        <v>0</v>
      </c>
      <c r="O218" s="310">
        <v>100</v>
      </c>
      <c r="P218" s="310"/>
      <c r="Q218" s="311"/>
      <c r="R218" s="55">
        <v>0</v>
      </c>
    </row>
    <row r="219" spans="1:18" ht="86.25" customHeight="1" x14ac:dyDescent="0.2">
      <c r="A219" s="324" t="s">
        <v>249</v>
      </c>
      <c r="B219" s="325"/>
      <c r="C219" s="326" t="s">
        <v>83</v>
      </c>
      <c r="D219" s="326"/>
      <c r="E219" s="200" t="s">
        <v>200</v>
      </c>
      <c r="F219" s="200" t="s">
        <v>250</v>
      </c>
      <c r="G219" s="326"/>
      <c r="H219" s="326"/>
      <c r="I219" s="327">
        <v>248721200</v>
      </c>
      <c r="J219" s="327"/>
      <c r="K219" s="201">
        <v>0</v>
      </c>
      <c r="L219" s="327">
        <v>248721200</v>
      </c>
      <c r="M219" s="327"/>
      <c r="N219" s="199">
        <v>0</v>
      </c>
      <c r="O219" s="328">
        <v>100</v>
      </c>
      <c r="P219" s="328"/>
      <c r="Q219" s="329"/>
      <c r="R219" s="56">
        <v>0</v>
      </c>
    </row>
    <row r="220" spans="1:18" ht="51.75" customHeight="1" x14ac:dyDescent="0.2">
      <c r="A220" s="306" t="s">
        <v>215</v>
      </c>
      <c r="B220" s="307"/>
      <c r="C220" s="308" t="s">
        <v>83</v>
      </c>
      <c r="D220" s="308"/>
      <c r="E220" s="52" t="s">
        <v>200</v>
      </c>
      <c r="F220" s="52" t="s">
        <v>250</v>
      </c>
      <c r="G220" s="308" t="s">
        <v>216</v>
      </c>
      <c r="H220" s="308"/>
      <c r="I220" s="309">
        <v>248721200</v>
      </c>
      <c r="J220" s="309"/>
      <c r="K220" s="53">
        <v>0</v>
      </c>
      <c r="L220" s="309">
        <v>248721200</v>
      </c>
      <c r="M220" s="309"/>
      <c r="N220" s="54">
        <v>0</v>
      </c>
      <c r="O220" s="310">
        <v>100</v>
      </c>
      <c r="P220" s="310"/>
      <c r="Q220" s="311"/>
      <c r="R220" s="55">
        <v>0</v>
      </c>
    </row>
    <row r="221" spans="1:18" ht="35.25" customHeight="1" x14ac:dyDescent="0.2">
      <c r="A221" s="339" t="s">
        <v>217</v>
      </c>
      <c r="B221" s="340"/>
      <c r="C221" s="308" t="s">
        <v>83</v>
      </c>
      <c r="D221" s="308"/>
      <c r="E221" s="52" t="s">
        <v>200</v>
      </c>
      <c r="F221" s="52" t="s">
        <v>250</v>
      </c>
      <c r="G221" s="308" t="s">
        <v>218</v>
      </c>
      <c r="H221" s="308"/>
      <c r="I221" s="309">
        <v>248721200</v>
      </c>
      <c r="J221" s="309"/>
      <c r="K221" s="53">
        <v>0</v>
      </c>
      <c r="L221" s="309">
        <v>248721200</v>
      </c>
      <c r="M221" s="309"/>
      <c r="N221" s="54">
        <v>0</v>
      </c>
      <c r="O221" s="311">
        <v>100</v>
      </c>
      <c r="P221" s="311"/>
      <c r="Q221" s="311"/>
      <c r="R221" s="55">
        <v>0</v>
      </c>
    </row>
    <row r="222" spans="1:18" ht="44.25" customHeight="1" x14ac:dyDescent="0.2">
      <c r="A222" s="344" t="s">
        <v>167</v>
      </c>
      <c r="B222" s="345"/>
      <c r="C222" s="336" t="s">
        <v>83</v>
      </c>
      <c r="D222" s="336"/>
      <c r="E222" s="60" t="s">
        <v>200</v>
      </c>
      <c r="F222" s="60" t="s">
        <v>168</v>
      </c>
      <c r="G222" s="336"/>
      <c r="H222" s="336"/>
      <c r="I222" s="330">
        <v>7174674.3399999999</v>
      </c>
      <c r="J222" s="330"/>
      <c r="K222" s="58">
        <v>0</v>
      </c>
      <c r="L222" s="330">
        <v>679019.47</v>
      </c>
      <c r="M222" s="330"/>
      <c r="N222" s="59">
        <v>0</v>
      </c>
      <c r="O222" s="332">
        <v>9.464115551758967</v>
      </c>
      <c r="P222" s="332"/>
      <c r="Q222" s="332"/>
      <c r="R222" s="61">
        <v>0</v>
      </c>
    </row>
    <row r="223" spans="1:18" ht="45.75" customHeight="1" x14ac:dyDescent="0.2">
      <c r="A223" s="339" t="s">
        <v>169</v>
      </c>
      <c r="B223" s="340"/>
      <c r="C223" s="308" t="s">
        <v>83</v>
      </c>
      <c r="D223" s="308"/>
      <c r="E223" s="52" t="s">
        <v>200</v>
      </c>
      <c r="F223" s="52" t="s">
        <v>170</v>
      </c>
      <c r="G223" s="308"/>
      <c r="H223" s="308"/>
      <c r="I223" s="309">
        <v>6674674.3399999999</v>
      </c>
      <c r="J223" s="309"/>
      <c r="K223" s="53">
        <v>0</v>
      </c>
      <c r="L223" s="309">
        <v>679019.47</v>
      </c>
      <c r="M223" s="309"/>
      <c r="N223" s="54">
        <v>0</v>
      </c>
      <c r="O223" s="311">
        <v>10.173072653609044</v>
      </c>
      <c r="P223" s="311"/>
      <c r="Q223" s="311"/>
      <c r="R223" s="55">
        <v>0</v>
      </c>
    </row>
    <row r="224" spans="1:18" ht="77.25" customHeight="1" x14ac:dyDescent="0.2">
      <c r="A224" s="339" t="s">
        <v>251</v>
      </c>
      <c r="B224" s="340"/>
      <c r="C224" s="308" t="s">
        <v>83</v>
      </c>
      <c r="D224" s="308"/>
      <c r="E224" s="52" t="s">
        <v>200</v>
      </c>
      <c r="F224" s="52" t="s">
        <v>252</v>
      </c>
      <c r="G224" s="308"/>
      <c r="H224" s="308"/>
      <c r="I224" s="309">
        <v>6674674.3399999999</v>
      </c>
      <c r="J224" s="309"/>
      <c r="K224" s="53">
        <v>0</v>
      </c>
      <c r="L224" s="309">
        <v>679019.47</v>
      </c>
      <c r="M224" s="309"/>
      <c r="N224" s="54">
        <v>0</v>
      </c>
      <c r="O224" s="311">
        <v>10.173072653609044</v>
      </c>
      <c r="P224" s="311"/>
      <c r="Q224" s="311"/>
      <c r="R224" s="55">
        <v>0</v>
      </c>
    </row>
    <row r="225" spans="1:18" ht="54.75" customHeight="1" x14ac:dyDescent="0.2">
      <c r="A225" s="339" t="s">
        <v>253</v>
      </c>
      <c r="B225" s="340"/>
      <c r="C225" s="308" t="s">
        <v>83</v>
      </c>
      <c r="D225" s="308"/>
      <c r="E225" s="52" t="s">
        <v>200</v>
      </c>
      <c r="F225" s="52" t="s">
        <v>254</v>
      </c>
      <c r="G225" s="308"/>
      <c r="H225" s="308"/>
      <c r="I225" s="309">
        <v>6674674.3399999999</v>
      </c>
      <c r="J225" s="309"/>
      <c r="K225" s="53">
        <v>0</v>
      </c>
      <c r="L225" s="309">
        <v>679019.47</v>
      </c>
      <c r="M225" s="309"/>
      <c r="N225" s="54">
        <v>0</v>
      </c>
      <c r="O225" s="311">
        <v>10.173072653609044</v>
      </c>
      <c r="P225" s="311"/>
      <c r="Q225" s="311"/>
      <c r="R225" s="55">
        <v>0</v>
      </c>
    </row>
    <row r="226" spans="1:18" ht="52.5" customHeight="1" x14ac:dyDescent="0.2">
      <c r="A226" s="339" t="s">
        <v>110</v>
      </c>
      <c r="B226" s="340"/>
      <c r="C226" s="308" t="s">
        <v>83</v>
      </c>
      <c r="D226" s="308"/>
      <c r="E226" s="52" t="s">
        <v>200</v>
      </c>
      <c r="F226" s="52" t="s">
        <v>254</v>
      </c>
      <c r="G226" s="308" t="s">
        <v>111</v>
      </c>
      <c r="H226" s="308"/>
      <c r="I226" s="309">
        <v>6674674.3399999999</v>
      </c>
      <c r="J226" s="309"/>
      <c r="K226" s="53">
        <v>0</v>
      </c>
      <c r="L226" s="309">
        <v>679019.47</v>
      </c>
      <c r="M226" s="309"/>
      <c r="N226" s="54">
        <v>0</v>
      </c>
      <c r="O226" s="311">
        <v>10.173072653609044</v>
      </c>
      <c r="P226" s="311"/>
      <c r="Q226" s="311"/>
      <c r="R226" s="55">
        <v>0</v>
      </c>
    </row>
    <row r="227" spans="1:18" ht="53.25" customHeight="1" x14ac:dyDescent="0.2">
      <c r="A227" s="339" t="s">
        <v>112</v>
      </c>
      <c r="B227" s="340"/>
      <c r="C227" s="308" t="s">
        <v>83</v>
      </c>
      <c r="D227" s="308"/>
      <c r="E227" s="52" t="s">
        <v>200</v>
      </c>
      <c r="F227" s="52" t="s">
        <v>254</v>
      </c>
      <c r="G227" s="308" t="s">
        <v>113</v>
      </c>
      <c r="H227" s="308"/>
      <c r="I227" s="309">
        <v>6674674.3399999999</v>
      </c>
      <c r="J227" s="309"/>
      <c r="K227" s="53">
        <v>0</v>
      </c>
      <c r="L227" s="309">
        <v>679019.47</v>
      </c>
      <c r="M227" s="309"/>
      <c r="N227" s="54">
        <v>0</v>
      </c>
      <c r="O227" s="311">
        <v>10.173072653609044</v>
      </c>
      <c r="P227" s="311"/>
      <c r="Q227" s="311"/>
      <c r="R227" s="55">
        <v>0</v>
      </c>
    </row>
    <row r="228" spans="1:18" ht="33" customHeight="1" x14ac:dyDescent="0.2">
      <c r="A228" s="339" t="s">
        <v>88</v>
      </c>
      <c r="B228" s="340"/>
      <c r="C228" s="308" t="s">
        <v>83</v>
      </c>
      <c r="D228" s="308"/>
      <c r="E228" s="202" t="s">
        <v>200</v>
      </c>
      <c r="F228" s="202" t="s">
        <v>255</v>
      </c>
      <c r="G228" s="308"/>
      <c r="H228" s="308"/>
      <c r="I228" s="309">
        <v>500000</v>
      </c>
      <c r="J228" s="309"/>
      <c r="K228" s="203">
        <v>0</v>
      </c>
      <c r="L228" s="309">
        <v>0</v>
      </c>
      <c r="M228" s="309"/>
      <c r="N228" s="54">
        <v>0</v>
      </c>
      <c r="O228" s="311">
        <v>0</v>
      </c>
      <c r="P228" s="311"/>
      <c r="Q228" s="311"/>
      <c r="R228" s="55">
        <v>0</v>
      </c>
    </row>
    <row r="229" spans="1:18" ht="55.5" customHeight="1" x14ac:dyDescent="0.2">
      <c r="A229" s="346" t="s">
        <v>90</v>
      </c>
      <c r="B229" s="347"/>
      <c r="C229" s="326" t="s">
        <v>83</v>
      </c>
      <c r="D229" s="326"/>
      <c r="E229" s="200" t="s">
        <v>200</v>
      </c>
      <c r="F229" s="200" t="s">
        <v>256</v>
      </c>
      <c r="G229" s="326"/>
      <c r="H229" s="326"/>
      <c r="I229" s="327">
        <v>500000</v>
      </c>
      <c r="J229" s="327"/>
      <c r="K229" s="201">
        <v>0</v>
      </c>
      <c r="L229" s="327">
        <v>0</v>
      </c>
      <c r="M229" s="327"/>
      <c r="N229" s="199">
        <v>0</v>
      </c>
      <c r="O229" s="329">
        <v>0</v>
      </c>
      <c r="P229" s="329"/>
      <c r="Q229" s="329"/>
      <c r="R229" s="56">
        <v>0</v>
      </c>
    </row>
    <row r="230" spans="1:18" ht="38.25" customHeight="1" x14ac:dyDescent="0.2">
      <c r="A230" s="339" t="s">
        <v>155</v>
      </c>
      <c r="B230" s="340"/>
      <c r="C230" s="308" t="s">
        <v>83</v>
      </c>
      <c r="D230" s="308"/>
      <c r="E230" s="52" t="s">
        <v>200</v>
      </c>
      <c r="F230" s="52" t="s">
        <v>257</v>
      </c>
      <c r="G230" s="308"/>
      <c r="H230" s="308"/>
      <c r="I230" s="309">
        <v>500000</v>
      </c>
      <c r="J230" s="309"/>
      <c r="K230" s="53">
        <v>0</v>
      </c>
      <c r="L230" s="309">
        <v>0</v>
      </c>
      <c r="M230" s="309"/>
      <c r="N230" s="54">
        <v>0</v>
      </c>
      <c r="O230" s="311">
        <v>0</v>
      </c>
      <c r="P230" s="311"/>
      <c r="Q230" s="311"/>
      <c r="R230" s="55">
        <v>0</v>
      </c>
    </row>
    <row r="231" spans="1:18" ht="56.25" customHeight="1" x14ac:dyDescent="0.2">
      <c r="A231" s="339" t="s">
        <v>110</v>
      </c>
      <c r="B231" s="340"/>
      <c r="C231" s="308" t="s">
        <v>83</v>
      </c>
      <c r="D231" s="308"/>
      <c r="E231" s="52" t="s">
        <v>200</v>
      </c>
      <c r="F231" s="52" t="s">
        <v>257</v>
      </c>
      <c r="G231" s="308" t="s">
        <v>111</v>
      </c>
      <c r="H231" s="308"/>
      <c r="I231" s="309">
        <v>500000</v>
      </c>
      <c r="J231" s="309"/>
      <c r="K231" s="53">
        <v>0</v>
      </c>
      <c r="L231" s="309">
        <v>0</v>
      </c>
      <c r="M231" s="309"/>
      <c r="N231" s="54">
        <v>0</v>
      </c>
      <c r="O231" s="311">
        <v>0</v>
      </c>
      <c r="P231" s="311"/>
      <c r="Q231" s="311"/>
      <c r="R231" s="55">
        <v>0</v>
      </c>
    </row>
    <row r="232" spans="1:18" ht="54.75" customHeight="1" x14ac:dyDescent="0.2">
      <c r="A232" s="339" t="s">
        <v>112</v>
      </c>
      <c r="B232" s="340"/>
      <c r="C232" s="308" t="s">
        <v>83</v>
      </c>
      <c r="D232" s="308"/>
      <c r="E232" s="52" t="s">
        <v>200</v>
      </c>
      <c r="F232" s="52" t="s">
        <v>257</v>
      </c>
      <c r="G232" s="308" t="s">
        <v>113</v>
      </c>
      <c r="H232" s="308"/>
      <c r="I232" s="309">
        <v>500000</v>
      </c>
      <c r="J232" s="309"/>
      <c r="K232" s="53">
        <v>0</v>
      </c>
      <c r="L232" s="309">
        <v>0</v>
      </c>
      <c r="M232" s="309"/>
      <c r="N232" s="54">
        <v>0</v>
      </c>
      <c r="O232" s="311">
        <v>0</v>
      </c>
      <c r="P232" s="311"/>
      <c r="Q232" s="311"/>
      <c r="R232" s="55">
        <v>0</v>
      </c>
    </row>
    <row r="233" spans="1:18" ht="48.75" customHeight="1" x14ac:dyDescent="0.2">
      <c r="A233" s="344" t="s">
        <v>175</v>
      </c>
      <c r="B233" s="345"/>
      <c r="C233" s="336" t="s">
        <v>83</v>
      </c>
      <c r="D233" s="336"/>
      <c r="E233" s="60" t="s">
        <v>200</v>
      </c>
      <c r="F233" s="60" t="s">
        <v>176</v>
      </c>
      <c r="G233" s="336"/>
      <c r="H233" s="336"/>
      <c r="I233" s="330">
        <v>5391000</v>
      </c>
      <c r="J233" s="330"/>
      <c r="K233" s="58">
        <v>0</v>
      </c>
      <c r="L233" s="330">
        <v>5391000</v>
      </c>
      <c r="M233" s="330"/>
      <c r="N233" s="58">
        <v>0</v>
      </c>
      <c r="O233" s="332">
        <v>100</v>
      </c>
      <c r="P233" s="332"/>
      <c r="Q233" s="332"/>
      <c r="R233" s="61">
        <v>0</v>
      </c>
    </row>
    <row r="234" spans="1:18" ht="39" customHeight="1" x14ac:dyDescent="0.2">
      <c r="A234" s="339" t="s">
        <v>258</v>
      </c>
      <c r="B234" s="340"/>
      <c r="C234" s="308" t="s">
        <v>83</v>
      </c>
      <c r="D234" s="308"/>
      <c r="E234" s="52" t="s">
        <v>200</v>
      </c>
      <c r="F234" s="52" t="s">
        <v>259</v>
      </c>
      <c r="G234" s="308"/>
      <c r="H234" s="308"/>
      <c r="I234" s="309">
        <v>5391000</v>
      </c>
      <c r="J234" s="309"/>
      <c r="K234" s="53">
        <v>0</v>
      </c>
      <c r="L234" s="309">
        <v>5391000</v>
      </c>
      <c r="M234" s="309"/>
      <c r="N234" s="53">
        <v>0</v>
      </c>
      <c r="O234" s="311">
        <v>100</v>
      </c>
      <c r="P234" s="311"/>
      <c r="Q234" s="311"/>
      <c r="R234" s="64">
        <v>0</v>
      </c>
    </row>
    <row r="235" spans="1:18" ht="58.5" customHeight="1" x14ac:dyDescent="0.2">
      <c r="A235" s="339" t="s">
        <v>260</v>
      </c>
      <c r="B235" s="340"/>
      <c r="C235" s="308" t="s">
        <v>83</v>
      </c>
      <c r="D235" s="308"/>
      <c r="E235" s="52" t="s">
        <v>200</v>
      </c>
      <c r="F235" s="52" t="s">
        <v>261</v>
      </c>
      <c r="G235" s="308"/>
      <c r="H235" s="308"/>
      <c r="I235" s="309">
        <v>5391000</v>
      </c>
      <c r="J235" s="309"/>
      <c r="K235" s="53">
        <v>0</v>
      </c>
      <c r="L235" s="309">
        <v>5391000</v>
      </c>
      <c r="M235" s="309"/>
      <c r="N235" s="53">
        <v>0</v>
      </c>
      <c r="O235" s="311">
        <v>100</v>
      </c>
      <c r="P235" s="311"/>
      <c r="Q235" s="311"/>
      <c r="R235" s="64">
        <v>0</v>
      </c>
    </row>
    <row r="236" spans="1:18" ht="63.75" customHeight="1" x14ac:dyDescent="0.2">
      <c r="A236" s="339" t="s">
        <v>262</v>
      </c>
      <c r="B236" s="340"/>
      <c r="C236" s="308" t="s">
        <v>83</v>
      </c>
      <c r="D236" s="308"/>
      <c r="E236" s="52" t="s">
        <v>200</v>
      </c>
      <c r="F236" s="52" t="s">
        <v>263</v>
      </c>
      <c r="G236" s="308"/>
      <c r="H236" s="308"/>
      <c r="I236" s="309">
        <v>5391000</v>
      </c>
      <c r="J236" s="309"/>
      <c r="K236" s="53">
        <v>0</v>
      </c>
      <c r="L236" s="309">
        <v>5391000</v>
      </c>
      <c r="M236" s="309"/>
      <c r="N236" s="53">
        <v>0</v>
      </c>
      <c r="O236" s="311">
        <v>100</v>
      </c>
      <c r="P236" s="311"/>
      <c r="Q236" s="311"/>
      <c r="R236" s="64">
        <v>0</v>
      </c>
    </row>
    <row r="237" spans="1:18" ht="52.5" customHeight="1" x14ac:dyDescent="0.2">
      <c r="A237" s="339" t="s">
        <v>110</v>
      </c>
      <c r="B237" s="340"/>
      <c r="C237" s="308" t="s">
        <v>83</v>
      </c>
      <c r="D237" s="308"/>
      <c r="E237" s="52" t="s">
        <v>200</v>
      </c>
      <c r="F237" s="52" t="s">
        <v>263</v>
      </c>
      <c r="G237" s="308" t="s">
        <v>111</v>
      </c>
      <c r="H237" s="308"/>
      <c r="I237" s="309">
        <v>5391000</v>
      </c>
      <c r="J237" s="309"/>
      <c r="K237" s="53">
        <v>0</v>
      </c>
      <c r="L237" s="309">
        <v>5391000</v>
      </c>
      <c r="M237" s="309"/>
      <c r="N237" s="53">
        <v>0</v>
      </c>
      <c r="O237" s="311">
        <v>100</v>
      </c>
      <c r="P237" s="311"/>
      <c r="Q237" s="311"/>
      <c r="R237" s="64">
        <v>0</v>
      </c>
    </row>
    <row r="238" spans="1:18" ht="49.5" customHeight="1" x14ac:dyDescent="0.2">
      <c r="A238" s="339" t="s">
        <v>112</v>
      </c>
      <c r="B238" s="340"/>
      <c r="C238" s="308" t="s">
        <v>83</v>
      </c>
      <c r="D238" s="308"/>
      <c r="E238" s="52" t="s">
        <v>200</v>
      </c>
      <c r="F238" s="52" t="s">
        <v>263</v>
      </c>
      <c r="G238" s="308" t="s">
        <v>113</v>
      </c>
      <c r="H238" s="308"/>
      <c r="I238" s="309">
        <v>5391000</v>
      </c>
      <c r="J238" s="309"/>
      <c r="K238" s="53">
        <v>0</v>
      </c>
      <c r="L238" s="309">
        <v>5391000</v>
      </c>
      <c r="M238" s="309"/>
      <c r="N238" s="53">
        <v>0</v>
      </c>
      <c r="O238" s="311">
        <v>100</v>
      </c>
      <c r="P238" s="311"/>
      <c r="Q238" s="311"/>
      <c r="R238" s="64">
        <v>0</v>
      </c>
    </row>
    <row r="239" spans="1:18" ht="27.75" customHeight="1" x14ac:dyDescent="0.2">
      <c r="A239" s="344" t="s">
        <v>98</v>
      </c>
      <c r="B239" s="345"/>
      <c r="C239" s="336" t="s">
        <v>83</v>
      </c>
      <c r="D239" s="336"/>
      <c r="E239" s="207" t="s">
        <v>200</v>
      </c>
      <c r="F239" s="207" t="s">
        <v>99</v>
      </c>
      <c r="G239" s="336"/>
      <c r="H239" s="336"/>
      <c r="I239" s="330">
        <v>325382743.31999999</v>
      </c>
      <c r="J239" s="330"/>
      <c r="K239" s="206">
        <v>0</v>
      </c>
      <c r="L239" s="330">
        <v>105084072.87</v>
      </c>
      <c r="M239" s="330"/>
      <c r="N239" s="206">
        <v>0</v>
      </c>
      <c r="O239" s="332">
        <v>32.295527352738041</v>
      </c>
      <c r="P239" s="332"/>
      <c r="Q239" s="332"/>
      <c r="R239" s="61">
        <v>0</v>
      </c>
    </row>
    <row r="240" spans="1:18" ht="30.75" customHeight="1" x14ac:dyDescent="0.2">
      <c r="A240" s="346" t="s">
        <v>193</v>
      </c>
      <c r="B240" s="347"/>
      <c r="C240" s="326" t="s">
        <v>83</v>
      </c>
      <c r="D240" s="326"/>
      <c r="E240" s="200" t="s">
        <v>200</v>
      </c>
      <c r="F240" s="200" t="s">
        <v>194</v>
      </c>
      <c r="G240" s="326"/>
      <c r="H240" s="326"/>
      <c r="I240" s="327">
        <v>1124900</v>
      </c>
      <c r="J240" s="327"/>
      <c r="K240" s="201">
        <v>0</v>
      </c>
      <c r="L240" s="327">
        <v>1124900</v>
      </c>
      <c r="M240" s="327"/>
      <c r="N240" s="201">
        <v>0</v>
      </c>
      <c r="O240" s="329">
        <v>100</v>
      </c>
      <c r="P240" s="329"/>
      <c r="Q240" s="329"/>
      <c r="R240" s="214">
        <v>0</v>
      </c>
    </row>
    <row r="241" spans="1:18" ht="24" customHeight="1" x14ac:dyDescent="0.2">
      <c r="A241" s="339" t="s">
        <v>151</v>
      </c>
      <c r="B241" s="340"/>
      <c r="C241" s="308" t="s">
        <v>83</v>
      </c>
      <c r="D241" s="308"/>
      <c r="E241" s="52" t="s">
        <v>200</v>
      </c>
      <c r="F241" s="52" t="s">
        <v>194</v>
      </c>
      <c r="G241" s="308" t="s">
        <v>152</v>
      </c>
      <c r="H241" s="308"/>
      <c r="I241" s="309">
        <v>1124900</v>
      </c>
      <c r="J241" s="309"/>
      <c r="K241" s="53">
        <v>0</v>
      </c>
      <c r="L241" s="309">
        <v>1124900</v>
      </c>
      <c r="M241" s="309"/>
      <c r="N241" s="53">
        <v>0</v>
      </c>
      <c r="O241" s="311">
        <v>100</v>
      </c>
      <c r="P241" s="311"/>
      <c r="Q241" s="311"/>
      <c r="R241" s="64">
        <v>0</v>
      </c>
    </row>
    <row r="242" spans="1:18" ht="28.5" customHeight="1" x14ac:dyDescent="0.2">
      <c r="A242" s="339" t="s">
        <v>264</v>
      </c>
      <c r="B242" s="340"/>
      <c r="C242" s="308" t="s">
        <v>83</v>
      </c>
      <c r="D242" s="308"/>
      <c r="E242" s="52" t="s">
        <v>200</v>
      </c>
      <c r="F242" s="52" t="s">
        <v>194</v>
      </c>
      <c r="G242" s="308" t="s">
        <v>265</v>
      </c>
      <c r="H242" s="308"/>
      <c r="I242" s="309">
        <v>1124900</v>
      </c>
      <c r="J242" s="309"/>
      <c r="K242" s="53">
        <v>0</v>
      </c>
      <c r="L242" s="309">
        <v>1124900</v>
      </c>
      <c r="M242" s="309"/>
      <c r="N242" s="53">
        <v>0</v>
      </c>
      <c r="O242" s="311">
        <v>100</v>
      </c>
      <c r="P242" s="311"/>
      <c r="Q242" s="311"/>
      <c r="R242" s="64">
        <v>0</v>
      </c>
    </row>
    <row r="243" spans="1:18" ht="30.75" customHeight="1" x14ac:dyDescent="0.2">
      <c r="A243" s="339" t="s">
        <v>266</v>
      </c>
      <c r="B243" s="340"/>
      <c r="C243" s="308" t="s">
        <v>83</v>
      </c>
      <c r="D243" s="308"/>
      <c r="E243" s="52" t="s">
        <v>200</v>
      </c>
      <c r="F243" s="52" t="s">
        <v>267</v>
      </c>
      <c r="G243" s="308"/>
      <c r="H243" s="308"/>
      <c r="I243" s="309">
        <v>41106894.759999998</v>
      </c>
      <c r="J243" s="309"/>
      <c r="K243" s="53">
        <v>0</v>
      </c>
      <c r="L243" s="309">
        <v>41106894.759999998</v>
      </c>
      <c r="M243" s="309"/>
      <c r="N243" s="53">
        <v>0</v>
      </c>
      <c r="O243" s="311">
        <v>100</v>
      </c>
      <c r="P243" s="311"/>
      <c r="Q243" s="311"/>
      <c r="R243" s="64">
        <v>0</v>
      </c>
    </row>
    <row r="244" spans="1:18" ht="27.75" customHeight="1" x14ac:dyDescent="0.2">
      <c r="A244" s="339" t="s">
        <v>151</v>
      </c>
      <c r="B244" s="340"/>
      <c r="C244" s="308" t="s">
        <v>83</v>
      </c>
      <c r="D244" s="308"/>
      <c r="E244" s="52" t="s">
        <v>200</v>
      </c>
      <c r="F244" s="52" t="s">
        <v>267</v>
      </c>
      <c r="G244" s="308" t="s">
        <v>152</v>
      </c>
      <c r="H244" s="308"/>
      <c r="I244" s="309">
        <v>41106894.759999998</v>
      </c>
      <c r="J244" s="309"/>
      <c r="K244" s="53">
        <v>0</v>
      </c>
      <c r="L244" s="309">
        <v>41106894.759999998</v>
      </c>
      <c r="M244" s="309"/>
      <c r="N244" s="53">
        <v>0</v>
      </c>
      <c r="O244" s="311">
        <v>100</v>
      </c>
      <c r="P244" s="311"/>
      <c r="Q244" s="311"/>
      <c r="R244" s="64">
        <v>0</v>
      </c>
    </row>
    <row r="245" spans="1:18" ht="27" customHeight="1" x14ac:dyDescent="0.2">
      <c r="A245" s="339" t="s">
        <v>264</v>
      </c>
      <c r="B245" s="340"/>
      <c r="C245" s="308" t="s">
        <v>83</v>
      </c>
      <c r="D245" s="308"/>
      <c r="E245" s="52" t="s">
        <v>200</v>
      </c>
      <c r="F245" s="52" t="s">
        <v>267</v>
      </c>
      <c r="G245" s="308" t="s">
        <v>265</v>
      </c>
      <c r="H245" s="308"/>
      <c r="I245" s="309">
        <v>41106894.759999998</v>
      </c>
      <c r="J245" s="309"/>
      <c r="K245" s="53">
        <v>0</v>
      </c>
      <c r="L245" s="309">
        <v>41106894.759999998</v>
      </c>
      <c r="M245" s="309"/>
      <c r="N245" s="53">
        <v>0</v>
      </c>
      <c r="O245" s="311">
        <v>100</v>
      </c>
      <c r="P245" s="311"/>
      <c r="Q245" s="311"/>
      <c r="R245" s="64">
        <v>0</v>
      </c>
    </row>
    <row r="246" spans="1:18" ht="36" customHeight="1" x14ac:dyDescent="0.2">
      <c r="A246" s="339" t="s">
        <v>183</v>
      </c>
      <c r="B246" s="340"/>
      <c r="C246" s="308" t="s">
        <v>83</v>
      </c>
      <c r="D246" s="308"/>
      <c r="E246" s="52" t="s">
        <v>200</v>
      </c>
      <c r="F246" s="52" t="s">
        <v>184</v>
      </c>
      <c r="G246" s="308"/>
      <c r="H246" s="308"/>
      <c r="I246" s="309">
        <v>624440.1</v>
      </c>
      <c r="J246" s="309"/>
      <c r="K246" s="53">
        <v>0</v>
      </c>
      <c r="L246" s="309">
        <v>374780.1</v>
      </c>
      <c r="M246" s="309"/>
      <c r="N246" s="53">
        <v>0</v>
      </c>
      <c r="O246" s="311">
        <v>60.018583047437211</v>
      </c>
      <c r="P246" s="311"/>
      <c r="Q246" s="311"/>
      <c r="R246" s="64">
        <v>0</v>
      </c>
    </row>
    <row r="247" spans="1:18" ht="25.5" customHeight="1" x14ac:dyDescent="0.2">
      <c r="A247" s="339" t="s">
        <v>151</v>
      </c>
      <c r="B247" s="340"/>
      <c r="C247" s="308" t="s">
        <v>83</v>
      </c>
      <c r="D247" s="308"/>
      <c r="E247" s="52" t="s">
        <v>200</v>
      </c>
      <c r="F247" s="52" t="s">
        <v>184</v>
      </c>
      <c r="G247" s="308" t="s">
        <v>152</v>
      </c>
      <c r="H247" s="308"/>
      <c r="I247" s="309">
        <v>624440.1</v>
      </c>
      <c r="J247" s="309"/>
      <c r="K247" s="53">
        <v>0</v>
      </c>
      <c r="L247" s="309">
        <v>374780.1</v>
      </c>
      <c r="M247" s="309"/>
      <c r="N247" s="53">
        <v>0</v>
      </c>
      <c r="O247" s="311">
        <v>60.018583047437211</v>
      </c>
      <c r="P247" s="311"/>
      <c r="Q247" s="311"/>
      <c r="R247" s="64">
        <v>0</v>
      </c>
    </row>
    <row r="248" spans="1:18" ht="30" customHeight="1" x14ac:dyDescent="0.2">
      <c r="A248" s="339" t="s">
        <v>153</v>
      </c>
      <c r="B248" s="340"/>
      <c r="C248" s="308" t="s">
        <v>83</v>
      </c>
      <c r="D248" s="308"/>
      <c r="E248" s="52" t="s">
        <v>200</v>
      </c>
      <c r="F248" s="52" t="s">
        <v>184</v>
      </c>
      <c r="G248" s="308" t="s">
        <v>154</v>
      </c>
      <c r="H248" s="308"/>
      <c r="I248" s="309">
        <v>624440.1</v>
      </c>
      <c r="J248" s="309"/>
      <c r="K248" s="53">
        <v>0</v>
      </c>
      <c r="L248" s="309">
        <v>374780.1</v>
      </c>
      <c r="M248" s="309"/>
      <c r="N248" s="53">
        <v>0</v>
      </c>
      <c r="O248" s="311">
        <v>60.018583047437211</v>
      </c>
      <c r="P248" s="311"/>
      <c r="Q248" s="311"/>
      <c r="R248" s="64">
        <v>0</v>
      </c>
    </row>
    <row r="249" spans="1:18" ht="24.75" customHeight="1" x14ac:dyDescent="0.2">
      <c r="A249" s="339" t="s">
        <v>268</v>
      </c>
      <c r="B249" s="340"/>
      <c r="C249" s="308" t="s">
        <v>83</v>
      </c>
      <c r="D249" s="308"/>
      <c r="E249" s="52" t="s">
        <v>200</v>
      </c>
      <c r="F249" s="52" t="s">
        <v>269</v>
      </c>
      <c r="G249" s="308"/>
      <c r="H249" s="308"/>
      <c r="I249" s="309">
        <v>282526508.45999998</v>
      </c>
      <c r="J249" s="309"/>
      <c r="K249" s="53">
        <v>0</v>
      </c>
      <c r="L249" s="309">
        <v>62477498.009999998</v>
      </c>
      <c r="M249" s="309"/>
      <c r="N249" s="53">
        <v>0</v>
      </c>
      <c r="O249" s="311">
        <v>22.113853440002266</v>
      </c>
      <c r="P249" s="311"/>
      <c r="Q249" s="311"/>
      <c r="R249" s="64">
        <v>0</v>
      </c>
    </row>
    <row r="250" spans="1:18" ht="27.75" customHeight="1" x14ac:dyDescent="0.2">
      <c r="A250" s="339" t="s">
        <v>151</v>
      </c>
      <c r="B250" s="340"/>
      <c r="C250" s="308" t="s">
        <v>83</v>
      </c>
      <c r="D250" s="308"/>
      <c r="E250" s="52" t="s">
        <v>200</v>
      </c>
      <c r="F250" s="52" t="s">
        <v>269</v>
      </c>
      <c r="G250" s="308" t="s">
        <v>152</v>
      </c>
      <c r="H250" s="308"/>
      <c r="I250" s="309">
        <v>282526508.45999998</v>
      </c>
      <c r="J250" s="309"/>
      <c r="K250" s="53">
        <v>0</v>
      </c>
      <c r="L250" s="309">
        <v>62477498.009999998</v>
      </c>
      <c r="M250" s="309"/>
      <c r="N250" s="53">
        <v>0</v>
      </c>
      <c r="O250" s="311">
        <v>22.113853440002266</v>
      </c>
      <c r="P250" s="311"/>
      <c r="Q250" s="311"/>
      <c r="R250" s="64">
        <v>0</v>
      </c>
    </row>
    <row r="251" spans="1:18" ht="30" customHeight="1" x14ac:dyDescent="0.2">
      <c r="A251" s="339" t="s">
        <v>264</v>
      </c>
      <c r="B251" s="340"/>
      <c r="C251" s="308" t="s">
        <v>83</v>
      </c>
      <c r="D251" s="308"/>
      <c r="E251" s="52" t="s">
        <v>200</v>
      </c>
      <c r="F251" s="52" t="s">
        <v>269</v>
      </c>
      <c r="G251" s="308" t="s">
        <v>265</v>
      </c>
      <c r="H251" s="308"/>
      <c r="I251" s="309">
        <v>62067732.119999997</v>
      </c>
      <c r="J251" s="309"/>
      <c r="K251" s="53">
        <v>0</v>
      </c>
      <c r="L251" s="309">
        <v>60963405.68</v>
      </c>
      <c r="M251" s="309"/>
      <c r="N251" s="53">
        <v>0</v>
      </c>
      <c r="O251" s="311">
        <v>98.220772046471865</v>
      </c>
      <c r="P251" s="311"/>
      <c r="Q251" s="311"/>
      <c r="R251" s="64">
        <v>0</v>
      </c>
    </row>
    <row r="252" spans="1:18" ht="30.75" customHeight="1" x14ac:dyDescent="0.2">
      <c r="A252" s="339" t="s">
        <v>153</v>
      </c>
      <c r="B252" s="340"/>
      <c r="C252" s="308" t="s">
        <v>83</v>
      </c>
      <c r="D252" s="308"/>
      <c r="E252" s="52" t="s">
        <v>200</v>
      </c>
      <c r="F252" s="52" t="s">
        <v>269</v>
      </c>
      <c r="G252" s="308" t="s">
        <v>154</v>
      </c>
      <c r="H252" s="308"/>
      <c r="I252" s="309">
        <v>1514092.33</v>
      </c>
      <c r="J252" s="309"/>
      <c r="K252" s="53">
        <v>0</v>
      </c>
      <c r="L252" s="309">
        <v>1514092.33</v>
      </c>
      <c r="M252" s="309"/>
      <c r="N252" s="53">
        <v>0</v>
      </c>
      <c r="O252" s="311">
        <v>100</v>
      </c>
      <c r="P252" s="311"/>
      <c r="Q252" s="311"/>
      <c r="R252" s="64">
        <v>0</v>
      </c>
    </row>
    <row r="253" spans="1:18" ht="27" customHeight="1" x14ac:dyDescent="0.2">
      <c r="A253" s="339" t="s">
        <v>195</v>
      </c>
      <c r="B253" s="340"/>
      <c r="C253" s="308" t="s">
        <v>83</v>
      </c>
      <c r="D253" s="308"/>
      <c r="E253" s="52" t="s">
        <v>200</v>
      </c>
      <c r="F253" s="52" t="s">
        <v>269</v>
      </c>
      <c r="G253" s="308" t="s">
        <v>196</v>
      </c>
      <c r="H253" s="308"/>
      <c r="I253" s="309">
        <v>218944684.00999999</v>
      </c>
      <c r="J253" s="309"/>
      <c r="K253" s="53">
        <v>0</v>
      </c>
      <c r="L253" s="309">
        <v>0</v>
      </c>
      <c r="M253" s="309"/>
      <c r="N253" s="53">
        <v>0</v>
      </c>
      <c r="O253" s="311">
        <v>0</v>
      </c>
      <c r="P253" s="311"/>
      <c r="Q253" s="311"/>
      <c r="R253" s="64">
        <v>0</v>
      </c>
    </row>
    <row r="254" spans="1:18" ht="38.25" customHeight="1" x14ac:dyDescent="0.2">
      <c r="A254" s="350" t="s">
        <v>270</v>
      </c>
      <c r="B254" s="351"/>
      <c r="C254" s="352" t="s">
        <v>103</v>
      </c>
      <c r="D254" s="352"/>
      <c r="E254" s="65"/>
      <c r="F254" s="65"/>
      <c r="G254" s="352"/>
      <c r="H254" s="352"/>
      <c r="I254" s="353">
        <v>163994237.94999999</v>
      </c>
      <c r="J254" s="353"/>
      <c r="K254" s="46">
        <v>0</v>
      </c>
      <c r="L254" s="353">
        <v>134898902.78</v>
      </c>
      <c r="M254" s="353"/>
      <c r="N254" s="46">
        <v>0</v>
      </c>
      <c r="O254" s="354">
        <v>82.25831862527339</v>
      </c>
      <c r="P254" s="354"/>
      <c r="Q254" s="354"/>
      <c r="R254" s="66">
        <v>0</v>
      </c>
    </row>
    <row r="255" spans="1:18" ht="31.5" customHeight="1" x14ac:dyDescent="0.2">
      <c r="A255" s="348" t="s">
        <v>271</v>
      </c>
      <c r="B255" s="349"/>
      <c r="C255" s="314" t="s">
        <v>103</v>
      </c>
      <c r="D255" s="314"/>
      <c r="E255" s="48" t="s">
        <v>272</v>
      </c>
      <c r="F255" s="48"/>
      <c r="G255" s="314"/>
      <c r="H255" s="314"/>
      <c r="I255" s="315">
        <v>185000</v>
      </c>
      <c r="J255" s="315"/>
      <c r="K255" s="49">
        <v>0</v>
      </c>
      <c r="L255" s="315">
        <v>185000</v>
      </c>
      <c r="M255" s="315"/>
      <c r="N255" s="49">
        <v>0</v>
      </c>
      <c r="O255" s="317">
        <v>100</v>
      </c>
      <c r="P255" s="317"/>
      <c r="Q255" s="317"/>
      <c r="R255" s="51">
        <v>0</v>
      </c>
    </row>
    <row r="256" spans="1:18" ht="55.5" customHeight="1" x14ac:dyDescent="0.2">
      <c r="A256" s="344" t="s">
        <v>273</v>
      </c>
      <c r="B256" s="345"/>
      <c r="C256" s="336" t="s">
        <v>103</v>
      </c>
      <c r="D256" s="336"/>
      <c r="E256" s="207" t="s">
        <v>272</v>
      </c>
      <c r="F256" s="207" t="s">
        <v>274</v>
      </c>
      <c r="G256" s="336"/>
      <c r="H256" s="336"/>
      <c r="I256" s="330">
        <v>185000</v>
      </c>
      <c r="J256" s="330"/>
      <c r="K256" s="206">
        <v>0</v>
      </c>
      <c r="L256" s="330">
        <v>185000</v>
      </c>
      <c r="M256" s="330"/>
      <c r="N256" s="206">
        <v>0</v>
      </c>
      <c r="O256" s="332">
        <v>100</v>
      </c>
      <c r="P256" s="332"/>
      <c r="Q256" s="332"/>
      <c r="R256" s="61">
        <v>0</v>
      </c>
    </row>
    <row r="257" spans="1:18" ht="69" customHeight="1" x14ac:dyDescent="0.2">
      <c r="A257" s="346" t="s">
        <v>275</v>
      </c>
      <c r="B257" s="347"/>
      <c r="C257" s="326" t="s">
        <v>103</v>
      </c>
      <c r="D257" s="326"/>
      <c r="E257" s="200" t="s">
        <v>272</v>
      </c>
      <c r="F257" s="200" t="s">
        <v>276</v>
      </c>
      <c r="G257" s="326"/>
      <c r="H257" s="326"/>
      <c r="I257" s="327">
        <v>185000</v>
      </c>
      <c r="J257" s="327"/>
      <c r="K257" s="201">
        <v>0</v>
      </c>
      <c r="L257" s="327">
        <v>185000</v>
      </c>
      <c r="M257" s="327"/>
      <c r="N257" s="201">
        <v>0</v>
      </c>
      <c r="O257" s="329">
        <v>100</v>
      </c>
      <c r="P257" s="329"/>
      <c r="Q257" s="329"/>
      <c r="R257" s="56">
        <v>0</v>
      </c>
    </row>
    <row r="258" spans="1:18" ht="92.25" customHeight="1" x14ac:dyDescent="0.2">
      <c r="A258" s="339" t="s">
        <v>277</v>
      </c>
      <c r="B258" s="340"/>
      <c r="C258" s="308" t="s">
        <v>103</v>
      </c>
      <c r="D258" s="308"/>
      <c r="E258" s="52" t="s">
        <v>272</v>
      </c>
      <c r="F258" s="52" t="s">
        <v>278</v>
      </c>
      <c r="G258" s="308"/>
      <c r="H258" s="308"/>
      <c r="I258" s="309">
        <v>185000</v>
      </c>
      <c r="J258" s="309"/>
      <c r="K258" s="53">
        <v>0</v>
      </c>
      <c r="L258" s="309">
        <v>185000</v>
      </c>
      <c r="M258" s="309"/>
      <c r="N258" s="53">
        <v>0</v>
      </c>
      <c r="O258" s="311">
        <v>100</v>
      </c>
      <c r="P258" s="311"/>
      <c r="Q258" s="311"/>
      <c r="R258" s="55">
        <v>0</v>
      </c>
    </row>
    <row r="259" spans="1:18" ht="78" customHeight="1" x14ac:dyDescent="0.2">
      <c r="A259" s="339" t="s">
        <v>279</v>
      </c>
      <c r="B259" s="340"/>
      <c r="C259" s="308" t="s">
        <v>103</v>
      </c>
      <c r="D259" s="308"/>
      <c r="E259" s="52" t="s">
        <v>272</v>
      </c>
      <c r="F259" s="52" t="s">
        <v>280</v>
      </c>
      <c r="G259" s="308"/>
      <c r="H259" s="308"/>
      <c r="I259" s="309">
        <v>185000</v>
      </c>
      <c r="J259" s="309"/>
      <c r="K259" s="53">
        <v>0</v>
      </c>
      <c r="L259" s="309">
        <v>185000</v>
      </c>
      <c r="M259" s="309"/>
      <c r="N259" s="53">
        <v>0</v>
      </c>
      <c r="O259" s="311">
        <v>100</v>
      </c>
      <c r="P259" s="311"/>
      <c r="Q259" s="311"/>
      <c r="R259" s="55">
        <v>0</v>
      </c>
    </row>
    <row r="260" spans="1:18" ht="51.75" customHeight="1" x14ac:dyDescent="0.2">
      <c r="A260" s="339" t="s">
        <v>110</v>
      </c>
      <c r="B260" s="340"/>
      <c r="C260" s="308" t="s">
        <v>103</v>
      </c>
      <c r="D260" s="308"/>
      <c r="E260" s="52" t="s">
        <v>272</v>
      </c>
      <c r="F260" s="52" t="s">
        <v>280</v>
      </c>
      <c r="G260" s="308" t="s">
        <v>111</v>
      </c>
      <c r="H260" s="308"/>
      <c r="I260" s="309">
        <v>185000</v>
      </c>
      <c r="J260" s="309"/>
      <c r="K260" s="53">
        <v>0</v>
      </c>
      <c r="L260" s="309">
        <v>185000</v>
      </c>
      <c r="M260" s="309"/>
      <c r="N260" s="53">
        <v>0</v>
      </c>
      <c r="O260" s="311">
        <v>100</v>
      </c>
      <c r="P260" s="311"/>
      <c r="Q260" s="311"/>
      <c r="R260" s="55">
        <v>0</v>
      </c>
    </row>
    <row r="261" spans="1:18" ht="48.75" customHeight="1" x14ac:dyDescent="0.2">
      <c r="A261" s="339" t="s">
        <v>112</v>
      </c>
      <c r="B261" s="340"/>
      <c r="C261" s="308" t="s">
        <v>103</v>
      </c>
      <c r="D261" s="308"/>
      <c r="E261" s="52" t="s">
        <v>272</v>
      </c>
      <c r="F261" s="52" t="s">
        <v>280</v>
      </c>
      <c r="G261" s="308" t="s">
        <v>113</v>
      </c>
      <c r="H261" s="308"/>
      <c r="I261" s="309">
        <v>185000</v>
      </c>
      <c r="J261" s="309"/>
      <c r="K261" s="53">
        <v>0</v>
      </c>
      <c r="L261" s="309">
        <v>185000</v>
      </c>
      <c r="M261" s="309"/>
      <c r="N261" s="53">
        <v>0</v>
      </c>
      <c r="O261" s="311">
        <v>100</v>
      </c>
      <c r="P261" s="311"/>
      <c r="Q261" s="311"/>
      <c r="R261" s="55">
        <v>0</v>
      </c>
    </row>
    <row r="262" spans="1:18" ht="65.25" customHeight="1" x14ac:dyDescent="0.2">
      <c r="A262" s="348" t="s">
        <v>281</v>
      </c>
      <c r="B262" s="349"/>
      <c r="C262" s="314" t="s">
        <v>103</v>
      </c>
      <c r="D262" s="314"/>
      <c r="E262" s="48" t="s">
        <v>282</v>
      </c>
      <c r="F262" s="48"/>
      <c r="G262" s="314"/>
      <c r="H262" s="314"/>
      <c r="I262" s="315">
        <v>80897601.299999997</v>
      </c>
      <c r="J262" s="315"/>
      <c r="K262" s="49">
        <v>0</v>
      </c>
      <c r="L262" s="315">
        <v>69823687.650000006</v>
      </c>
      <c r="M262" s="315"/>
      <c r="N262" s="49">
        <v>0</v>
      </c>
      <c r="O262" s="317">
        <v>86.311196534822372</v>
      </c>
      <c r="P262" s="317"/>
      <c r="Q262" s="317"/>
      <c r="R262" s="51">
        <v>0</v>
      </c>
    </row>
    <row r="263" spans="1:18" ht="57.75" customHeight="1" x14ac:dyDescent="0.2">
      <c r="A263" s="344" t="s">
        <v>273</v>
      </c>
      <c r="B263" s="345"/>
      <c r="C263" s="336" t="s">
        <v>103</v>
      </c>
      <c r="D263" s="336"/>
      <c r="E263" s="60" t="s">
        <v>282</v>
      </c>
      <c r="F263" s="60" t="s">
        <v>274</v>
      </c>
      <c r="G263" s="336"/>
      <c r="H263" s="336"/>
      <c r="I263" s="330">
        <v>80897601.299999997</v>
      </c>
      <c r="J263" s="330"/>
      <c r="K263" s="58">
        <v>0</v>
      </c>
      <c r="L263" s="330">
        <v>69823687.650000006</v>
      </c>
      <c r="M263" s="330"/>
      <c r="N263" s="58">
        <v>0</v>
      </c>
      <c r="O263" s="332">
        <v>86.311196534822372</v>
      </c>
      <c r="P263" s="332"/>
      <c r="Q263" s="332"/>
      <c r="R263" s="67">
        <v>0</v>
      </c>
    </row>
    <row r="264" spans="1:18" ht="57.75" customHeight="1" x14ac:dyDescent="0.2">
      <c r="A264" s="344" t="s">
        <v>283</v>
      </c>
      <c r="B264" s="345"/>
      <c r="C264" s="336" t="s">
        <v>103</v>
      </c>
      <c r="D264" s="336"/>
      <c r="E264" s="207" t="s">
        <v>282</v>
      </c>
      <c r="F264" s="207" t="s">
        <v>284</v>
      </c>
      <c r="G264" s="336"/>
      <c r="H264" s="336"/>
      <c r="I264" s="330">
        <v>9321245.8699999992</v>
      </c>
      <c r="J264" s="330"/>
      <c r="K264" s="206">
        <v>0</v>
      </c>
      <c r="L264" s="330">
        <v>8821422.6300000008</v>
      </c>
      <c r="M264" s="330"/>
      <c r="N264" s="206">
        <v>0</v>
      </c>
      <c r="O264" s="332">
        <v>94.637806501718231</v>
      </c>
      <c r="P264" s="332"/>
      <c r="Q264" s="332"/>
      <c r="R264" s="67">
        <v>0</v>
      </c>
    </row>
    <row r="265" spans="1:18" ht="72.75" customHeight="1" x14ac:dyDescent="0.2">
      <c r="A265" s="346" t="s">
        <v>285</v>
      </c>
      <c r="B265" s="347"/>
      <c r="C265" s="326" t="s">
        <v>103</v>
      </c>
      <c r="D265" s="326"/>
      <c r="E265" s="200" t="s">
        <v>282</v>
      </c>
      <c r="F265" s="200" t="s">
        <v>286</v>
      </c>
      <c r="G265" s="326"/>
      <c r="H265" s="326"/>
      <c r="I265" s="327">
        <v>9321245.8699999992</v>
      </c>
      <c r="J265" s="327"/>
      <c r="K265" s="201">
        <v>0</v>
      </c>
      <c r="L265" s="327">
        <v>8821422.6300000008</v>
      </c>
      <c r="M265" s="327"/>
      <c r="N265" s="201">
        <v>0</v>
      </c>
      <c r="O265" s="329">
        <v>94.637806501718231</v>
      </c>
      <c r="P265" s="329"/>
      <c r="Q265" s="329"/>
      <c r="R265" s="214">
        <v>0</v>
      </c>
    </row>
    <row r="266" spans="1:18" ht="61.5" customHeight="1" x14ac:dyDescent="0.2">
      <c r="A266" s="339" t="s">
        <v>287</v>
      </c>
      <c r="B266" s="340"/>
      <c r="C266" s="308" t="s">
        <v>103</v>
      </c>
      <c r="D266" s="308"/>
      <c r="E266" s="52" t="s">
        <v>282</v>
      </c>
      <c r="F266" s="52" t="s">
        <v>288</v>
      </c>
      <c r="G266" s="308"/>
      <c r="H266" s="308"/>
      <c r="I266" s="309">
        <v>9321245.8699999992</v>
      </c>
      <c r="J266" s="309"/>
      <c r="K266" s="53">
        <v>0</v>
      </c>
      <c r="L266" s="309">
        <v>8821422.6300000008</v>
      </c>
      <c r="M266" s="309"/>
      <c r="N266" s="53">
        <v>0</v>
      </c>
      <c r="O266" s="311">
        <v>94.637806501718231</v>
      </c>
      <c r="P266" s="311"/>
      <c r="Q266" s="311"/>
      <c r="R266" s="64">
        <v>0</v>
      </c>
    </row>
    <row r="267" spans="1:18" ht="52.5" customHeight="1" x14ac:dyDescent="0.2">
      <c r="A267" s="339" t="s">
        <v>110</v>
      </c>
      <c r="B267" s="340"/>
      <c r="C267" s="308" t="s">
        <v>103</v>
      </c>
      <c r="D267" s="308"/>
      <c r="E267" s="52" t="s">
        <v>282</v>
      </c>
      <c r="F267" s="52" t="s">
        <v>288</v>
      </c>
      <c r="G267" s="308" t="s">
        <v>111</v>
      </c>
      <c r="H267" s="308"/>
      <c r="I267" s="309">
        <v>9321245.8699999992</v>
      </c>
      <c r="J267" s="309"/>
      <c r="K267" s="53">
        <v>0</v>
      </c>
      <c r="L267" s="309">
        <v>8821422.6300000008</v>
      </c>
      <c r="M267" s="309"/>
      <c r="N267" s="53">
        <v>0</v>
      </c>
      <c r="O267" s="311">
        <v>94.637806501718231</v>
      </c>
      <c r="P267" s="311"/>
      <c r="Q267" s="311"/>
      <c r="R267" s="64">
        <v>0</v>
      </c>
    </row>
    <row r="268" spans="1:18" ht="52.5" customHeight="1" x14ac:dyDescent="0.2">
      <c r="A268" s="339" t="s">
        <v>112</v>
      </c>
      <c r="B268" s="340"/>
      <c r="C268" s="308" t="s">
        <v>103</v>
      </c>
      <c r="D268" s="308"/>
      <c r="E268" s="52" t="s">
        <v>282</v>
      </c>
      <c r="F268" s="52" t="s">
        <v>288</v>
      </c>
      <c r="G268" s="308" t="s">
        <v>113</v>
      </c>
      <c r="H268" s="308"/>
      <c r="I268" s="309">
        <v>9321245.8699999992</v>
      </c>
      <c r="J268" s="309"/>
      <c r="K268" s="53">
        <v>0</v>
      </c>
      <c r="L268" s="309">
        <v>8821422.6300000008</v>
      </c>
      <c r="M268" s="309"/>
      <c r="N268" s="53">
        <v>0</v>
      </c>
      <c r="O268" s="311">
        <v>94.637806501718231</v>
      </c>
      <c r="P268" s="311"/>
      <c r="Q268" s="311"/>
      <c r="R268" s="64">
        <v>0</v>
      </c>
    </row>
    <row r="269" spans="1:18" ht="62.25" customHeight="1" x14ac:dyDescent="0.2">
      <c r="A269" s="344" t="s">
        <v>275</v>
      </c>
      <c r="B269" s="345"/>
      <c r="C269" s="336" t="s">
        <v>103</v>
      </c>
      <c r="D269" s="336"/>
      <c r="E269" s="60" t="s">
        <v>282</v>
      </c>
      <c r="F269" s="60" t="s">
        <v>276</v>
      </c>
      <c r="G269" s="336"/>
      <c r="H269" s="336"/>
      <c r="I269" s="330">
        <v>1501700</v>
      </c>
      <c r="J269" s="330"/>
      <c r="K269" s="58">
        <v>0</v>
      </c>
      <c r="L269" s="330">
        <v>1385256</v>
      </c>
      <c r="M269" s="330"/>
      <c r="N269" s="58">
        <v>0</v>
      </c>
      <c r="O269" s="332">
        <v>92.245854698008927</v>
      </c>
      <c r="P269" s="332"/>
      <c r="Q269" s="332"/>
      <c r="R269" s="67">
        <v>0</v>
      </c>
    </row>
    <row r="270" spans="1:18" ht="154.5" customHeight="1" x14ac:dyDescent="0.2">
      <c r="A270" s="339" t="s">
        <v>289</v>
      </c>
      <c r="B270" s="340"/>
      <c r="C270" s="308" t="s">
        <v>103</v>
      </c>
      <c r="D270" s="308"/>
      <c r="E270" s="52" t="s">
        <v>282</v>
      </c>
      <c r="F270" s="52" t="s">
        <v>290</v>
      </c>
      <c r="G270" s="308"/>
      <c r="H270" s="308"/>
      <c r="I270" s="309">
        <v>1501700</v>
      </c>
      <c r="J270" s="309"/>
      <c r="K270" s="53">
        <v>0</v>
      </c>
      <c r="L270" s="309">
        <v>1385256</v>
      </c>
      <c r="M270" s="309"/>
      <c r="N270" s="53">
        <v>0</v>
      </c>
      <c r="O270" s="311">
        <v>92.245854698008927</v>
      </c>
      <c r="P270" s="311"/>
      <c r="Q270" s="311"/>
      <c r="R270" s="64">
        <v>0</v>
      </c>
    </row>
    <row r="271" spans="1:18" ht="70.5" customHeight="1" x14ac:dyDescent="0.2">
      <c r="A271" s="339" t="s">
        <v>291</v>
      </c>
      <c r="B271" s="340"/>
      <c r="C271" s="308" t="s">
        <v>103</v>
      </c>
      <c r="D271" s="308"/>
      <c r="E271" s="52" t="s">
        <v>282</v>
      </c>
      <c r="F271" s="52" t="s">
        <v>292</v>
      </c>
      <c r="G271" s="308"/>
      <c r="H271" s="308"/>
      <c r="I271" s="309">
        <v>1501700</v>
      </c>
      <c r="J271" s="309"/>
      <c r="K271" s="53">
        <v>0</v>
      </c>
      <c r="L271" s="309">
        <v>1385256</v>
      </c>
      <c r="M271" s="309"/>
      <c r="N271" s="53">
        <v>0</v>
      </c>
      <c r="O271" s="311">
        <v>92.245854698008927</v>
      </c>
      <c r="P271" s="311"/>
      <c r="Q271" s="311"/>
      <c r="R271" s="64">
        <v>0</v>
      </c>
    </row>
    <row r="272" spans="1:18" ht="51" customHeight="1" x14ac:dyDescent="0.2">
      <c r="A272" s="339" t="s">
        <v>110</v>
      </c>
      <c r="B272" s="340"/>
      <c r="C272" s="308" t="s">
        <v>103</v>
      </c>
      <c r="D272" s="308"/>
      <c r="E272" s="202" t="s">
        <v>282</v>
      </c>
      <c r="F272" s="202" t="s">
        <v>292</v>
      </c>
      <c r="G272" s="308" t="s">
        <v>111</v>
      </c>
      <c r="H272" s="308"/>
      <c r="I272" s="309">
        <v>1501700</v>
      </c>
      <c r="J272" s="309"/>
      <c r="K272" s="203">
        <v>0</v>
      </c>
      <c r="L272" s="309">
        <v>1385256</v>
      </c>
      <c r="M272" s="309"/>
      <c r="N272" s="203">
        <v>0</v>
      </c>
      <c r="O272" s="311">
        <v>92.245854698008927</v>
      </c>
      <c r="P272" s="311"/>
      <c r="Q272" s="311"/>
      <c r="R272" s="64">
        <v>0</v>
      </c>
    </row>
    <row r="273" spans="1:19" ht="50.25" customHeight="1" x14ac:dyDescent="0.2">
      <c r="A273" s="346" t="s">
        <v>112</v>
      </c>
      <c r="B273" s="347"/>
      <c r="C273" s="326" t="s">
        <v>103</v>
      </c>
      <c r="D273" s="326"/>
      <c r="E273" s="200" t="s">
        <v>282</v>
      </c>
      <c r="F273" s="200" t="s">
        <v>292</v>
      </c>
      <c r="G273" s="326" t="s">
        <v>113</v>
      </c>
      <c r="H273" s="326"/>
      <c r="I273" s="327">
        <v>1501700</v>
      </c>
      <c r="J273" s="327"/>
      <c r="K273" s="201">
        <v>0</v>
      </c>
      <c r="L273" s="327">
        <v>1385256</v>
      </c>
      <c r="M273" s="327"/>
      <c r="N273" s="201">
        <v>0</v>
      </c>
      <c r="O273" s="329">
        <v>92.245854698008927</v>
      </c>
      <c r="P273" s="329"/>
      <c r="Q273" s="329"/>
      <c r="R273" s="214">
        <v>0</v>
      </c>
    </row>
    <row r="274" spans="1:19" ht="69.75" customHeight="1" x14ac:dyDescent="0.2">
      <c r="A274" s="344" t="s">
        <v>293</v>
      </c>
      <c r="B274" s="345"/>
      <c r="C274" s="336" t="s">
        <v>103</v>
      </c>
      <c r="D274" s="336"/>
      <c r="E274" s="60" t="s">
        <v>282</v>
      </c>
      <c r="F274" s="60" t="s">
        <v>294</v>
      </c>
      <c r="G274" s="336"/>
      <c r="H274" s="336"/>
      <c r="I274" s="330">
        <v>16837933.789999999</v>
      </c>
      <c r="J274" s="330"/>
      <c r="K274" s="58">
        <v>0</v>
      </c>
      <c r="L274" s="330">
        <v>6431890.6699999999</v>
      </c>
      <c r="M274" s="330"/>
      <c r="N274" s="58">
        <v>0</v>
      </c>
      <c r="O274" s="332">
        <v>38.198811981431362</v>
      </c>
      <c r="P274" s="332"/>
      <c r="Q274" s="332"/>
      <c r="R274" s="67">
        <v>0</v>
      </c>
      <c r="S274" s="68"/>
    </row>
    <row r="275" spans="1:19" ht="69.75" customHeight="1" x14ac:dyDescent="0.2">
      <c r="A275" s="339" t="s">
        <v>295</v>
      </c>
      <c r="B275" s="340"/>
      <c r="C275" s="308" t="s">
        <v>103</v>
      </c>
      <c r="D275" s="308"/>
      <c r="E275" s="52" t="s">
        <v>282</v>
      </c>
      <c r="F275" s="52" t="s">
        <v>296</v>
      </c>
      <c r="G275" s="308"/>
      <c r="H275" s="308"/>
      <c r="I275" s="309">
        <v>16837933.789999999</v>
      </c>
      <c r="J275" s="309"/>
      <c r="K275" s="53">
        <v>0</v>
      </c>
      <c r="L275" s="309">
        <v>6431890.6699999999</v>
      </c>
      <c r="M275" s="309"/>
      <c r="N275" s="53">
        <v>0</v>
      </c>
      <c r="O275" s="311">
        <v>38.198811981431362</v>
      </c>
      <c r="P275" s="311"/>
      <c r="Q275" s="311"/>
      <c r="R275" s="64">
        <v>0</v>
      </c>
    </row>
    <row r="276" spans="1:19" ht="50.25" customHeight="1" x14ac:dyDescent="0.2">
      <c r="A276" s="339" t="s">
        <v>297</v>
      </c>
      <c r="B276" s="340"/>
      <c r="C276" s="308" t="s">
        <v>103</v>
      </c>
      <c r="D276" s="308"/>
      <c r="E276" s="52" t="s">
        <v>282</v>
      </c>
      <c r="F276" s="52" t="s">
        <v>298</v>
      </c>
      <c r="G276" s="308"/>
      <c r="H276" s="308"/>
      <c r="I276" s="309">
        <v>1851625.04</v>
      </c>
      <c r="J276" s="309"/>
      <c r="K276" s="53">
        <v>0</v>
      </c>
      <c r="L276" s="309">
        <v>1851625.04</v>
      </c>
      <c r="M276" s="309"/>
      <c r="N276" s="53">
        <v>0</v>
      </c>
      <c r="O276" s="311">
        <v>100</v>
      </c>
      <c r="P276" s="311"/>
      <c r="Q276" s="311"/>
      <c r="R276" s="64">
        <v>0</v>
      </c>
    </row>
    <row r="277" spans="1:19" ht="97.5" customHeight="1" x14ac:dyDescent="0.2">
      <c r="A277" s="339" t="s">
        <v>94</v>
      </c>
      <c r="B277" s="340"/>
      <c r="C277" s="308" t="s">
        <v>103</v>
      </c>
      <c r="D277" s="308"/>
      <c r="E277" s="52" t="s">
        <v>282</v>
      </c>
      <c r="F277" s="52" t="s">
        <v>298</v>
      </c>
      <c r="G277" s="308" t="s">
        <v>95</v>
      </c>
      <c r="H277" s="308"/>
      <c r="I277" s="309">
        <v>53517.4</v>
      </c>
      <c r="J277" s="309"/>
      <c r="K277" s="53">
        <v>0</v>
      </c>
      <c r="L277" s="309">
        <v>53517.4</v>
      </c>
      <c r="M277" s="309"/>
      <c r="N277" s="53">
        <v>0</v>
      </c>
      <c r="O277" s="311">
        <v>100</v>
      </c>
      <c r="P277" s="311"/>
      <c r="Q277" s="311"/>
      <c r="R277" s="64">
        <v>0</v>
      </c>
    </row>
    <row r="278" spans="1:19" ht="45" customHeight="1" x14ac:dyDescent="0.2">
      <c r="A278" s="339" t="s">
        <v>209</v>
      </c>
      <c r="B278" s="340"/>
      <c r="C278" s="308" t="s">
        <v>103</v>
      </c>
      <c r="D278" s="308"/>
      <c r="E278" s="52" t="s">
        <v>282</v>
      </c>
      <c r="F278" s="52" t="s">
        <v>298</v>
      </c>
      <c r="G278" s="308" t="s">
        <v>210</v>
      </c>
      <c r="H278" s="308"/>
      <c r="I278" s="309">
        <v>53517.4</v>
      </c>
      <c r="J278" s="309"/>
      <c r="K278" s="53">
        <v>0</v>
      </c>
      <c r="L278" s="309">
        <v>53517.4</v>
      </c>
      <c r="M278" s="309"/>
      <c r="N278" s="53">
        <v>0</v>
      </c>
      <c r="O278" s="311">
        <v>100</v>
      </c>
      <c r="P278" s="311"/>
      <c r="Q278" s="311"/>
      <c r="R278" s="64">
        <v>0</v>
      </c>
    </row>
    <row r="279" spans="1:19" ht="51.75" customHeight="1" x14ac:dyDescent="0.2">
      <c r="A279" s="339" t="s">
        <v>110</v>
      </c>
      <c r="B279" s="340"/>
      <c r="C279" s="308" t="s">
        <v>103</v>
      </c>
      <c r="D279" s="308"/>
      <c r="E279" s="52" t="s">
        <v>282</v>
      </c>
      <c r="F279" s="52" t="s">
        <v>298</v>
      </c>
      <c r="G279" s="308" t="s">
        <v>111</v>
      </c>
      <c r="H279" s="308"/>
      <c r="I279" s="309">
        <v>595727.64</v>
      </c>
      <c r="J279" s="309"/>
      <c r="K279" s="53">
        <v>0</v>
      </c>
      <c r="L279" s="309">
        <v>595727.64</v>
      </c>
      <c r="M279" s="309"/>
      <c r="N279" s="53">
        <v>0</v>
      </c>
      <c r="O279" s="311">
        <v>100</v>
      </c>
      <c r="P279" s="311"/>
      <c r="Q279" s="311"/>
      <c r="R279" s="64">
        <v>0</v>
      </c>
    </row>
    <row r="280" spans="1:19" ht="49.5" customHeight="1" x14ac:dyDescent="0.2">
      <c r="A280" s="339" t="s">
        <v>112</v>
      </c>
      <c r="B280" s="340"/>
      <c r="C280" s="308" t="s">
        <v>103</v>
      </c>
      <c r="D280" s="308"/>
      <c r="E280" s="52" t="s">
        <v>282</v>
      </c>
      <c r="F280" s="52" t="s">
        <v>298</v>
      </c>
      <c r="G280" s="308" t="s">
        <v>113</v>
      </c>
      <c r="H280" s="308"/>
      <c r="I280" s="309">
        <v>595727.64</v>
      </c>
      <c r="J280" s="309"/>
      <c r="K280" s="53">
        <v>0</v>
      </c>
      <c r="L280" s="309">
        <v>595727.64</v>
      </c>
      <c r="M280" s="309"/>
      <c r="N280" s="53">
        <v>0</v>
      </c>
      <c r="O280" s="311">
        <v>100</v>
      </c>
      <c r="P280" s="311"/>
      <c r="Q280" s="311"/>
      <c r="R280" s="64">
        <v>0</v>
      </c>
    </row>
    <row r="281" spans="1:19" ht="38.25" customHeight="1" x14ac:dyDescent="0.2">
      <c r="A281" s="339" t="s">
        <v>147</v>
      </c>
      <c r="B281" s="340"/>
      <c r="C281" s="308" t="s">
        <v>103</v>
      </c>
      <c r="D281" s="308"/>
      <c r="E281" s="52" t="s">
        <v>282</v>
      </c>
      <c r="F281" s="52" t="s">
        <v>298</v>
      </c>
      <c r="G281" s="308" t="s">
        <v>148</v>
      </c>
      <c r="H281" s="308"/>
      <c r="I281" s="309">
        <v>898380</v>
      </c>
      <c r="J281" s="309"/>
      <c r="K281" s="53">
        <v>0</v>
      </c>
      <c r="L281" s="309">
        <v>898380</v>
      </c>
      <c r="M281" s="309"/>
      <c r="N281" s="53">
        <v>0</v>
      </c>
      <c r="O281" s="311">
        <v>100</v>
      </c>
      <c r="P281" s="311"/>
      <c r="Q281" s="311"/>
      <c r="R281" s="64">
        <v>0</v>
      </c>
    </row>
    <row r="282" spans="1:19" ht="28.5" customHeight="1" x14ac:dyDescent="0.2">
      <c r="A282" s="339" t="s">
        <v>299</v>
      </c>
      <c r="B282" s="340"/>
      <c r="C282" s="308" t="s">
        <v>103</v>
      </c>
      <c r="D282" s="308"/>
      <c r="E282" s="52" t="s">
        <v>282</v>
      </c>
      <c r="F282" s="52" t="s">
        <v>298</v>
      </c>
      <c r="G282" s="308" t="s">
        <v>300</v>
      </c>
      <c r="H282" s="308"/>
      <c r="I282" s="309">
        <v>898380</v>
      </c>
      <c r="J282" s="309"/>
      <c r="K282" s="53">
        <v>0</v>
      </c>
      <c r="L282" s="309">
        <v>898380</v>
      </c>
      <c r="M282" s="309"/>
      <c r="N282" s="53">
        <v>0</v>
      </c>
      <c r="O282" s="311">
        <v>100</v>
      </c>
      <c r="P282" s="311"/>
      <c r="Q282" s="311"/>
      <c r="R282" s="64">
        <v>0</v>
      </c>
    </row>
    <row r="283" spans="1:19" ht="54" customHeight="1" x14ac:dyDescent="0.2">
      <c r="A283" s="339" t="s">
        <v>215</v>
      </c>
      <c r="B283" s="340"/>
      <c r="C283" s="308" t="s">
        <v>103</v>
      </c>
      <c r="D283" s="308"/>
      <c r="E283" s="202" t="s">
        <v>282</v>
      </c>
      <c r="F283" s="202" t="s">
        <v>298</v>
      </c>
      <c r="G283" s="308" t="s">
        <v>216</v>
      </c>
      <c r="H283" s="308"/>
      <c r="I283" s="309">
        <v>304000</v>
      </c>
      <c r="J283" s="309"/>
      <c r="K283" s="203">
        <v>0</v>
      </c>
      <c r="L283" s="309">
        <v>304000</v>
      </c>
      <c r="M283" s="309"/>
      <c r="N283" s="203">
        <v>0</v>
      </c>
      <c r="O283" s="311">
        <v>100</v>
      </c>
      <c r="P283" s="311"/>
      <c r="Q283" s="311"/>
      <c r="R283" s="64">
        <v>0</v>
      </c>
    </row>
    <row r="284" spans="1:19" ht="36.75" customHeight="1" x14ac:dyDescent="0.2">
      <c r="A284" s="346" t="s">
        <v>231</v>
      </c>
      <c r="B284" s="347"/>
      <c r="C284" s="326" t="s">
        <v>103</v>
      </c>
      <c r="D284" s="326"/>
      <c r="E284" s="200" t="s">
        <v>282</v>
      </c>
      <c r="F284" s="200" t="s">
        <v>298</v>
      </c>
      <c r="G284" s="326" t="s">
        <v>232</v>
      </c>
      <c r="H284" s="326"/>
      <c r="I284" s="327">
        <v>304000</v>
      </c>
      <c r="J284" s="327"/>
      <c r="K284" s="201">
        <v>0</v>
      </c>
      <c r="L284" s="327">
        <v>304000</v>
      </c>
      <c r="M284" s="327"/>
      <c r="N284" s="201">
        <v>0</v>
      </c>
      <c r="O284" s="329">
        <v>100</v>
      </c>
      <c r="P284" s="329"/>
      <c r="Q284" s="329"/>
      <c r="R284" s="214">
        <v>0</v>
      </c>
    </row>
    <row r="285" spans="1:19" ht="114.75" customHeight="1" x14ac:dyDescent="0.2">
      <c r="A285" s="339" t="s">
        <v>301</v>
      </c>
      <c r="B285" s="340"/>
      <c r="C285" s="308" t="s">
        <v>103</v>
      </c>
      <c r="D285" s="308"/>
      <c r="E285" s="52" t="s">
        <v>282</v>
      </c>
      <c r="F285" s="52" t="s">
        <v>302</v>
      </c>
      <c r="G285" s="308"/>
      <c r="H285" s="308"/>
      <c r="I285" s="309">
        <v>14986308.75</v>
      </c>
      <c r="J285" s="309"/>
      <c r="K285" s="53">
        <v>0</v>
      </c>
      <c r="L285" s="309">
        <v>4580265.63</v>
      </c>
      <c r="M285" s="309"/>
      <c r="N285" s="53">
        <v>0</v>
      </c>
      <c r="O285" s="311">
        <v>30.563000578778276</v>
      </c>
      <c r="P285" s="311"/>
      <c r="Q285" s="311"/>
      <c r="R285" s="64">
        <v>0</v>
      </c>
    </row>
    <row r="286" spans="1:19" ht="51" customHeight="1" x14ac:dyDescent="0.2">
      <c r="A286" s="339" t="s">
        <v>303</v>
      </c>
      <c r="B286" s="340"/>
      <c r="C286" s="308" t="s">
        <v>103</v>
      </c>
      <c r="D286" s="308"/>
      <c r="E286" s="52" t="s">
        <v>282</v>
      </c>
      <c r="F286" s="52" t="s">
        <v>302</v>
      </c>
      <c r="G286" s="308" t="s">
        <v>304</v>
      </c>
      <c r="H286" s="308"/>
      <c r="I286" s="309">
        <v>14986308.75</v>
      </c>
      <c r="J286" s="309"/>
      <c r="K286" s="53">
        <v>0</v>
      </c>
      <c r="L286" s="309">
        <v>4580265.63</v>
      </c>
      <c r="M286" s="309"/>
      <c r="N286" s="53">
        <v>0</v>
      </c>
      <c r="O286" s="311">
        <v>30.563000578778276</v>
      </c>
      <c r="P286" s="311"/>
      <c r="Q286" s="311"/>
      <c r="R286" s="64">
        <v>0</v>
      </c>
    </row>
    <row r="287" spans="1:19" ht="30" customHeight="1" x14ac:dyDescent="0.2">
      <c r="A287" s="339" t="s">
        <v>305</v>
      </c>
      <c r="B287" s="340"/>
      <c r="C287" s="308" t="s">
        <v>103</v>
      </c>
      <c r="D287" s="308"/>
      <c r="E287" s="52" t="s">
        <v>282</v>
      </c>
      <c r="F287" s="52" t="s">
        <v>302</v>
      </c>
      <c r="G287" s="308" t="s">
        <v>306</v>
      </c>
      <c r="H287" s="308"/>
      <c r="I287" s="309">
        <v>14986308.75</v>
      </c>
      <c r="J287" s="309"/>
      <c r="K287" s="53">
        <v>0</v>
      </c>
      <c r="L287" s="309">
        <v>4580265.63</v>
      </c>
      <c r="M287" s="309"/>
      <c r="N287" s="53">
        <v>0</v>
      </c>
      <c r="O287" s="311">
        <v>30.563000578778276</v>
      </c>
      <c r="P287" s="311"/>
      <c r="Q287" s="311"/>
      <c r="R287" s="64">
        <v>0</v>
      </c>
    </row>
    <row r="288" spans="1:19" ht="90" customHeight="1" x14ac:dyDescent="0.2">
      <c r="A288" s="344" t="s">
        <v>307</v>
      </c>
      <c r="B288" s="345"/>
      <c r="C288" s="336" t="s">
        <v>103</v>
      </c>
      <c r="D288" s="336"/>
      <c r="E288" s="60" t="s">
        <v>282</v>
      </c>
      <c r="F288" s="60" t="s">
        <v>308</v>
      </c>
      <c r="G288" s="336"/>
      <c r="H288" s="336"/>
      <c r="I288" s="330">
        <v>4229076.04</v>
      </c>
      <c r="J288" s="330"/>
      <c r="K288" s="58">
        <v>0</v>
      </c>
      <c r="L288" s="330">
        <v>4229076.04</v>
      </c>
      <c r="M288" s="330"/>
      <c r="N288" s="58">
        <v>0</v>
      </c>
      <c r="O288" s="332">
        <v>100</v>
      </c>
      <c r="P288" s="332"/>
      <c r="Q288" s="332"/>
      <c r="R288" s="67">
        <v>0</v>
      </c>
    </row>
    <row r="289" spans="1:18" ht="70.5" customHeight="1" x14ac:dyDescent="0.2">
      <c r="A289" s="339" t="s">
        <v>309</v>
      </c>
      <c r="B289" s="340"/>
      <c r="C289" s="308" t="s">
        <v>103</v>
      </c>
      <c r="D289" s="308"/>
      <c r="E289" s="52" t="s">
        <v>282</v>
      </c>
      <c r="F289" s="52" t="s">
        <v>310</v>
      </c>
      <c r="G289" s="308"/>
      <c r="H289" s="308"/>
      <c r="I289" s="309">
        <v>4229076.04</v>
      </c>
      <c r="J289" s="309"/>
      <c r="K289" s="53">
        <v>0</v>
      </c>
      <c r="L289" s="309">
        <v>4229076.04</v>
      </c>
      <c r="M289" s="309"/>
      <c r="N289" s="53">
        <v>0</v>
      </c>
      <c r="O289" s="311">
        <v>100</v>
      </c>
      <c r="P289" s="311"/>
      <c r="Q289" s="311"/>
      <c r="R289" s="64">
        <v>0</v>
      </c>
    </row>
    <row r="290" spans="1:18" ht="70.5" customHeight="1" x14ac:dyDescent="0.2">
      <c r="A290" s="339" t="s">
        <v>311</v>
      </c>
      <c r="B290" s="340"/>
      <c r="C290" s="308" t="s">
        <v>103</v>
      </c>
      <c r="D290" s="308"/>
      <c r="E290" s="52" t="s">
        <v>282</v>
      </c>
      <c r="F290" s="52" t="s">
        <v>312</v>
      </c>
      <c r="G290" s="308"/>
      <c r="H290" s="308"/>
      <c r="I290" s="309">
        <v>4229076.04</v>
      </c>
      <c r="J290" s="309"/>
      <c r="K290" s="53">
        <v>0</v>
      </c>
      <c r="L290" s="309">
        <v>4229076.04</v>
      </c>
      <c r="M290" s="309"/>
      <c r="N290" s="53">
        <v>0</v>
      </c>
      <c r="O290" s="311">
        <v>100</v>
      </c>
      <c r="P290" s="311"/>
      <c r="Q290" s="311"/>
      <c r="R290" s="64">
        <v>0</v>
      </c>
    </row>
    <row r="291" spans="1:18" ht="51" customHeight="1" x14ac:dyDescent="0.2">
      <c r="A291" s="339" t="s">
        <v>110</v>
      </c>
      <c r="B291" s="340"/>
      <c r="C291" s="308" t="s">
        <v>103</v>
      </c>
      <c r="D291" s="308"/>
      <c r="E291" s="52" t="s">
        <v>282</v>
      </c>
      <c r="F291" s="52" t="s">
        <v>312</v>
      </c>
      <c r="G291" s="308" t="s">
        <v>111</v>
      </c>
      <c r="H291" s="308"/>
      <c r="I291" s="309">
        <v>4229076.04</v>
      </c>
      <c r="J291" s="309"/>
      <c r="K291" s="53">
        <v>0</v>
      </c>
      <c r="L291" s="309">
        <v>4229076.04</v>
      </c>
      <c r="M291" s="309"/>
      <c r="N291" s="53">
        <v>0</v>
      </c>
      <c r="O291" s="311">
        <v>100</v>
      </c>
      <c r="P291" s="311"/>
      <c r="Q291" s="311"/>
      <c r="R291" s="64">
        <v>0</v>
      </c>
    </row>
    <row r="292" spans="1:18" ht="48.75" customHeight="1" x14ac:dyDescent="0.2">
      <c r="A292" s="339" t="s">
        <v>112</v>
      </c>
      <c r="B292" s="340"/>
      <c r="C292" s="308" t="s">
        <v>103</v>
      </c>
      <c r="D292" s="308"/>
      <c r="E292" s="52" t="s">
        <v>282</v>
      </c>
      <c r="F292" s="52" t="s">
        <v>312</v>
      </c>
      <c r="G292" s="308" t="s">
        <v>113</v>
      </c>
      <c r="H292" s="308"/>
      <c r="I292" s="309">
        <v>4229076.04</v>
      </c>
      <c r="J292" s="309"/>
      <c r="K292" s="53">
        <v>0</v>
      </c>
      <c r="L292" s="309">
        <v>4229076.04</v>
      </c>
      <c r="M292" s="309"/>
      <c r="N292" s="53">
        <v>0</v>
      </c>
      <c r="O292" s="311">
        <v>100</v>
      </c>
      <c r="P292" s="311"/>
      <c r="Q292" s="311"/>
      <c r="R292" s="64">
        <v>0</v>
      </c>
    </row>
    <row r="293" spans="1:18" ht="33.75" customHeight="1" x14ac:dyDescent="0.2">
      <c r="A293" s="344" t="s">
        <v>88</v>
      </c>
      <c r="B293" s="345"/>
      <c r="C293" s="336" t="s">
        <v>103</v>
      </c>
      <c r="D293" s="336"/>
      <c r="E293" s="207" t="s">
        <v>282</v>
      </c>
      <c r="F293" s="207" t="s">
        <v>313</v>
      </c>
      <c r="G293" s="336"/>
      <c r="H293" s="336"/>
      <c r="I293" s="330">
        <v>49007645.600000001</v>
      </c>
      <c r="J293" s="330"/>
      <c r="K293" s="206">
        <v>0</v>
      </c>
      <c r="L293" s="330">
        <v>48956042.310000002</v>
      </c>
      <c r="M293" s="330"/>
      <c r="N293" s="206">
        <v>0</v>
      </c>
      <c r="O293" s="332">
        <v>99.89470359294306</v>
      </c>
      <c r="P293" s="332"/>
      <c r="Q293" s="332"/>
      <c r="R293" s="67">
        <v>0</v>
      </c>
    </row>
    <row r="294" spans="1:18" ht="59.25" customHeight="1" x14ac:dyDescent="0.2">
      <c r="A294" s="346" t="s">
        <v>90</v>
      </c>
      <c r="B294" s="347"/>
      <c r="C294" s="326" t="s">
        <v>103</v>
      </c>
      <c r="D294" s="326"/>
      <c r="E294" s="200" t="s">
        <v>282</v>
      </c>
      <c r="F294" s="200" t="s">
        <v>314</v>
      </c>
      <c r="G294" s="326"/>
      <c r="H294" s="326"/>
      <c r="I294" s="327">
        <v>49007645.600000001</v>
      </c>
      <c r="J294" s="327"/>
      <c r="K294" s="201">
        <v>0</v>
      </c>
      <c r="L294" s="327">
        <v>48956042.310000002</v>
      </c>
      <c r="M294" s="327"/>
      <c r="N294" s="201">
        <v>0</v>
      </c>
      <c r="O294" s="329">
        <v>99.89470359294306</v>
      </c>
      <c r="P294" s="329"/>
      <c r="Q294" s="329"/>
      <c r="R294" s="214">
        <v>0</v>
      </c>
    </row>
    <row r="295" spans="1:18" ht="50.25" customHeight="1" x14ac:dyDescent="0.2">
      <c r="A295" s="339" t="s">
        <v>315</v>
      </c>
      <c r="B295" s="340"/>
      <c r="C295" s="308" t="s">
        <v>103</v>
      </c>
      <c r="D295" s="308"/>
      <c r="E295" s="52" t="s">
        <v>282</v>
      </c>
      <c r="F295" s="52" t="s">
        <v>316</v>
      </c>
      <c r="G295" s="308"/>
      <c r="H295" s="308"/>
      <c r="I295" s="309">
        <v>49007645.600000001</v>
      </c>
      <c r="J295" s="309"/>
      <c r="K295" s="53">
        <v>0</v>
      </c>
      <c r="L295" s="309">
        <v>48956042.310000002</v>
      </c>
      <c r="M295" s="309"/>
      <c r="N295" s="53">
        <v>0</v>
      </c>
      <c r="O295" s="311">
        <v>99.89470359294306</v>
      </c>
      <c r="P295" s="311"/>
      <c r="Q295" s="311"/>
      <c r="R295" s="64">
        <v>0</v>
      </c>
    </row>
    <row r="296" spans="1:18" ht="98.25" customHeight="1" x14ac:dyDescent="0.2">
      <c r="A296" s="339" t="s">
        <v>94</v>
      </c>
      <c r="B296" s="340"/>
      <c r="C296" s="308" t="s">
        <v>103</v>
      </c>
      <c r="D296" s="308"/>
      <c r="E296" s="52" t="s">
        <v>282</v>
      </c>
      <c r="F296" s="52" t="s">
        <v>316</v>
      </c>
      <c r="G296" s="308" t="s">
        <v>95</v>
      </c>
      <c r="H296" s="308"/>
      <c r="I296" s="309">
        <v>49004923.600000001</v>
      </c>
      <c r="J296" s="309"/>
      <c r="K296" s="53">
        <v>0</v>
      </c>
      <c r="L296" s="309">
        <v>48953320.310000002</v>
      </c>
      <c r="M296" s="309"/>
      <c r="N296" s="53">
        <v>0</v>
      </c>
      <c r="O296" s="311">
        <v>99.894697744207889</v>
      </c>
      <c r="P296" s="311"/>
      <c r="Q296" s="311"/>
      <c r="R296" s="64">
        <v>0</v>
      </c>
    </row>
    <row r="297" spans="1:18" ht="33.75" customHeight="1" x14ac:dyDescent="0.2">
      <c r="A297" s="339" t="s">
        <v>209</v>
      </c>
      <c r="B297" s="340"/>
      <c r="C297" s="308" t="s">
        <v>103</v>
      </c>
      <c r="D297" s="308"/>
      <c r="E297" s="52" t="s">
        <v>282</v>
      </c>
      <c r="F297" s="52" t="s">
        <v>316</v>
      </c>
      <c r="G297" s="308" t="s">
        <v>210</v>
      </c>
      <c r="H297" s="308"/>
      <c r="I297" s="309">
        <v>49004923.600000001</v>
      </c>
      <c r="J297" s="309"/>
      <c r="K297" s="53">
        <v>0</v>
      </c>
      <c r="L297" s="309">
        <v>48953320.310000002</v>
      </c>
      <c r="M297" s="309"/>
      <c r="N297" s="53">
        <v>0</v>
      </c>
      <c r="O297" s="311">
        <v>99.894697744207889</v>
      </c>
      <c r="P297" s="311"/>
      <c r="Q297" s="311"/>
      <c r="R297" s="64">
        <v>0</v>
      </c>
    </row>
    <row r="298" spans="1:18" ht="28.5" customHeight="1" x14ac:dyDescent="0.2">
      <c r="A298" s="339" t="s">
        <v>151</v>
      </c>
      <c r="B298" s="340"/>
      <c r="C298" s="308" t="s">
        <v>103</v>
      </c>
      <c r="D298" s="308"/>
      <c r="E298" s="52" t="s">
        <v>282</v>
      </c>
      <c r="F298" s="52" t="s">
        <v>316</v>
      </c>
      <c r="G298" s="308" t="s">
        <v>152</v>
      </c>
      <c r="H298" s="308"/>
      <c r="I298" s="309">
        <v>2722</v>
      </c>
      <c r="J298" s="309"/>
      <c r="K298" s="53">
        <v>0</v>
      </c>
      <c r="L298" s="309">
        <v>2722</v>
      </c>
      <c r="M298" s="309"/>
      <c r="N298" s="53">
        <v>0</v>
      </c>
      <c r="O298" s="311">
        <v>100</v>
      </c>
      <c r="P298" s="311"/>
      <c r="Q298" s="311"/>
      <c r="R298" s="64">
        <v>0</v>
      </c>
    </row>
    <row r="299" spans="1:18" ht="33.75" customHeight="1" x14ac:dyDescent="0.2">
      <c r="A299" s="339" t="s">
        <v>153</v>
      </c>
      <c r="B299" s="340"/>
      <c r="C299" s="308" t="s">
        <v>103</v>
      </c>
      <c r="D299" s="308"/>
      <c r="E299" s="52" t="s">
        <v>282</v>
      </c>
      <c r="F299" s="52" t="s">
        <v>316</v>
      </c>
      <c r="G299" s="308" t="s">
        <v>154</v>
      </c>
      <c r="H299" s="308"/>
      <c r="I299" s="309">
        <v>2722</v>
      </c>
      <c r="J299" s="309"/>
      <c r="K299" s="53">
        <v>0</v>
      </c>
      <c r="L299" s="309">
        <v>2722</v>
      </c>
      <c r="M299" s="309"/>
      <c r="N299" s="53">
        <v>0</v>
      </c>
      <c r="O299" s="311">
        <v>100</v>
      </c>
      <c r="P299" s="311"/>
      <c r="Q299" s="311"/>
      <c r="R299" s="64">
        <v>0</v>
      </c>
    </row>
    <row r="300" spans="1:18" ht="53.25" customHeight="1" x14ac:dyDescent="0.2">
      <c r="A300" s="348" t="s">
        <v>317</v>
      </c>
      <c r="B300" s="349"/>
      <c r="C300" s="314" t="s">
        <v>103</v>
      </c>
      <c r="D300" s="314"/>
      <c r="E300" s="48" t="s">
        <v>318</v>
      </c>
      <c r="F300" s="48"/>
      <c r="G300" s="314"/>
      <c r="H300" s="314"/>
      <c r="I300" s="315">
        <v>82911636.650000006</v>
      </c>
      <c r="J300" s="315"/>
      <c r="K300" s="49">
        <v>0</v>
      </c>
      <c r="L300" s="315">
        <v>64890215.130000003</v>
      </c>
      <c r="M300" s="315"/>
      <c r="N300" s="49">
        <v>0</v>
      </c>
      <c r="O300" s="317">
        <v>78.264303723643835</v>
      </c>
      <c r="P300" s="317"/>
      <c r="Q300" s="317"/>
      <c r="R300" s="51">
        <v>0</v>
      </c>
    </row>
    <row r="301" spans="1:18" ht="70.5" customHeight="1" x14ac:dyDescent="0.2">
      <c r="A301" s="344" t="s">
        <v>273</v>
      </c>
      <c r="B301" s="345"/>
      <c r="C301" s="336" t="s">
        <v>103</v>
      </c>
      <c r="D301" s="336"/>
      <c r="E301" s="60" t="s">
        <v>318</v>
      </c>
      <c r="F301" s="60" t="s">
        <v>274</v>
      </c>
      <c r="G301" s="336"/>
      <c r="H301" s="336"/>
      <c r="I301" s="330">
        <v>82911636.650000006</v>
      </c>
      <c r="J301" s="330"/>
      <c r="K301" s="58">
        <v>0</v>
      </c>
      <c r="L301" s="330">
        <v>64890215.130000003</v>
      </c>
      <c r="M301" s="330"/>
      <c r="N301" s="58">
        <v>0</v>
      </c>
      <c r="O301" s="332">
        <v>78.264303723643835</v>
      </c>
      <c r="P301" s="332"/>
      <c r="Q301" s="332"/>
      <c r="R301" s="61">
        <v>0</v>
      </c>
    </row>
    <row r="302" spans="1:18" ht="48" customHeight="1" x14ac:dyDescent="0.2">
      <c r="A302" s="339" t="s">
        <v>319</v>
      </c>
      <c r="B302" s="340"/>
      <c r="C302" s="308" t="s">
        <v>103</v>
      </c>
      <c r="D302" s="308"/>
      <c r="E302" s="52" t="s">
        <v>318</v>
      </c>
      <c r="F302" s="52" t="s">
        <v>320</v>
      </c>
      <c r="G302" s="308"/>
      <c r="H302" s="308"/>
      <c r="I302" s="309">
        <v>82911636.650000006</v>
      </c>
      <c r="J302" s="309"/>
      <c r="K302" s="53">
        <v>0</v>
      </c>
      <c r="L302" s="309">
        <v>64890215.130000003</v>
      </c>
      <c r="M302" s="309"/>
      <c r="N302" s="53">
        <v>0</v>
      </c>
      <c r="O302" s="311">
        <v>78.264303723643835</v>
      </c>
      <c r="P302" s="311"/>
      <c r="Q302" s="311"/>
      <c r="R302" s="55">
        <v>0</v>
      </c>
    </row>
    <row r="303" spans="1:18" ht="103.5" customHeight="1" x14ac:dyDescent="0.2">
      <c r="A303" s="339" t="s">
        <v>321</v>
      </c>
      <c r="B303" s="340"/>
      <c r="C303" s="308" t="s">
        <v>103</v>
      </c>
      <c r="D303" s="308"/>
      <c r="E303" s="202" t="s">
        <v>318</v>
      </c>
      <c r="F303" s="202" t="s">
        <v>322</v>
      </c>
      <c r="G303" s="308"/>
      <c r="H303" s="308"/>
      <c r="I303" s="309">
        <v>7527400</v>
      </c>
      <c r="J303" s="309"/>
      <c r="K303" s="203">
        <v>0</v>
      </c>
      <c r="L303" s="309">
        <v>6945170</v>
      </c>
      <c r="M303" s="309"/>
      <c r="N303" s="203">
        <v>0</v>
      </c>
      <c r="O303" s="311">
        <v>92.265191168265275</v>
      </c>
      <c r="P303" s="311"/>
      <c r="Q303" s="311"/>
      <c r="R303" s="55">
        <v>0</v>
      </c>
    </row>
    <row r="304" spans="1:18" ht="125.25" customHeight="1" x14ac:dyDescent="0.2">
      <c r="A304" s="346" t="s">
        <v>323</v>
      </c>
      <c r="B304" s="347"/>
      <c r="C304" s="326" t="s">
        <v>103</v>
      </c>
      <c r="D304" s="326"/>
      <c r="E304" s="200" t="s">
        <v>318</v>
      </c>
      <c r="F304" s="200" t="s">
        <v>324</v>
      </c>
      <c r="G304" s="326"/>
      <c r="H304" s="326"/>
      <c r="I304" s="327">
        <v>7527400</v>
      </c>
      <c r="J304" s="327"/>
      <c r="K304" s="201">
        <v>0</v>
      </c>
      <c r="L304" s="327">
        <v>6945170</v>
      </c>
      <c r="M304" s="327"/>
      <c r="N304" s="201">
        <v>0</v>
      </c>
      <c r="O304" s="329">
        <v>92.265191168265275</v>
      </c>
      <c r="P304" s="329"/>
      <c r="Q304" s="329"/>
      <c r="R304" s="56">
        <v>0</v>
      </c>
    </row>
    <row r="305" spans="1:18" ht="54" customHeight="1" x14ac:dyDescent="0.2">
      <c r="A305" s="339" t="s">
        <v>110</v>
      </c>
      <c r="B305" s="340"/>
      <c r="C305" s="308" t="s">
        <v>103</v>
      </c>
      <c r="D305" s="308"/>
      <c r="E305" s="52" t="s">
        <v>318</v>
      </c>
      <c r="F305" s="52" t="s">
        <v>324</v>
      </c>
      <c r="G305" s="308" t="s">
        <v>111</v>
      </c>
      <c r="H305" s="308"/>
      <c r="I305" s="309">
        <v>7442400</v>
      </c>
      <c r="J305" s="309"/>
      <c r="K305" s="53">
        <v>0</v>
      </c>
      <c r="L305" s="309">
        <v>6860170</v>
      </c>
      <c r="M305" s="309"/>
      <c r="N305" s="53">
        <v>0</v>
      </c>
      <c r="O305" s="311">
        <v>92.176851553262381</v>
      </c>
      <c r="P305" s="311"/>
      <c r="Q305" s="311"/>
      <c r="R305" s="55">
        <v>0</v>
      </c>
    </row>
    <row r="306" spans="1:18" ht="55.5" customHeight="1" x14ac:dyDescent="0.2">
      <c r="A306" s="339" t="s">
        <v>112</v>
      </c>
      <c r="B306" s="340"/>
      <c r="C306" s="308" t="s">
        <v>103</v>
      </c>
      <c r="D306" s="308"/>
      <c r="E306" s="52" t="s">
        <v>318</v>
      </c>
      <c r="F306" s="52" t="s">
        <v>324</v>
      </c>
      <c r="G306" s="308" t="s">
        <v>113</v>
      </c>
      <c r="H306" s="308"/>
      <c r="I306" s="309">
        <v>7442400</v>
      </c>
      <c r="J306" s="309"/>
      <c r="K306" s="53">
        <v>0</v>
      </c>
      <c r="L306" s="309">
        <v>6860170</v>
      </c>
      <c r="M306" s="309"/>
      <c r="N306" s="53">
        <v>0</v>
      </c>
      <c r="O306" s="311">
        <v>92.176851553262381</v>
      </c>
      <c r="P306" s="311"/>
      <c r="Q306" s="311"/>
      <c r="R306" s="55">
        <v>0</v>
      </c>
    </row>
    <row r="307" spans="1:18" ht="54.75" customHeight="1" x14ac:dyDescent="0.2">
      <c r="A307" s="339" t="s">
        <v>215</v>
      </c>
      <c r="B307" s="340"/>
      <c r="C307" s="308" t="s">
        <v>103</v>
      </c>
      <c r="D307" s="308"/>
      <c r="E307" s="52" t="s">
        <v>318</v>
      </c>
      <c r="F307" s="52" t="s">
        <v>324</v>
      </c>
      <c r="G307" s="308" t="s">
        <v>216</v>
      </c>
      <c r="H307" s="308"/>
      <c r="I307" s="309">
        <v>85000</v>
      </c>
      <c r="J307" s="309"/>
      <c r="K307" s="53">
        <v>0</v>
      </c>
      <c r="L307" s="309">
        <v>85000</v>
      </c>
      <c r="M307" s="309"/>
      <c r="N307" s="53">
        <v>0</v>
      </c>
      <c r="O307" s="311">
        <v>100</v>
      </c>
      <c r="P307" s="311"/>
      <c r="Q307" s="311"/>
      <c r="R307" s="55">
        <v>0</v>
      </c>
    </row>
    <row r="308" spans="1:18" ht="31.5" customHeight="1" x14ac:dyDescent="0.2">
      <c r="A308" s="339" t="s">
        <v>231</v>
      </c>
      <c r="B308" s="340"/>
      <c r="C308" s="308" t="s">
        <v>103</v>
      </c>
      <c r="D308" s="308"/>
      <c r="E308" s="52" t="s">
        <v>318</v>
      </c>
      <c r="F308" s="52" t="s">
        <v>324</v>
      </c>
      <c r="G308" s="308" t="s">
        <v>232</v>
      </c>
      <c r="H308" s="308"/>
      <c r="I308" s="309">
        <v>85000</v>
      </c>
      <c r="J308" s="309"/>
      <c r="K308" s="53">
        <v>0</v>
      </c>
      <c r="L308" s="309">
        <v>85000</v>
      </c>
      <c r="M308" s="309"/>
      <c r="N308" s="53">
        <v>0</v>
      </c>
      <c r="O308" s="311">
        <v>100</v>
      </c>
      <c r="P308" s="311"/>
      <c r="Q308" s="311"/>
      <c r="R308" s="55">
        <v>0</v>
      </c>
    </row>
    <row r="309" spans="1:18" ht="69" customHeight="1" x14ac:dyDescent="0.2">
      <c r="A309" s="339" t="s">
        <v>325</v>
      </c>
      <c r="B309" s="340"/>
      <c r="C309" s="308" t="s">
        <v>103</v>
      </c>
      <c r="D309" s="308"/>
      <c r="E309" s="52" t="s">
        <v>318</v>
      </c>
      <c r="F309" s="52" t="s">
        <v>326</v>
      </c>
      <c r="G309" s="308"/>
      <c r="H309" s="308"/>
      <c r="I309" s="309">
        <v>1121201.1599999999</v>
      </c>
      <c r="J309" s="309"/>
      <c r="K309" s="53">
        <v>0</v>
      </c>
      <c r="L309" s="309">
        <v>960200</v>
      </c>
      <c r="M309" s="309"/>
      <c r="N309" s="53">
        <v>0</v>
      </c>
      <c r="O309" s="311">
        <v>85.640296697516803</v>
      </c>
      <c r="P309" s="311"/>
      <c r="Q309" s="311"/>
      <c r="R309" s="55">
        <v>0</v>
      </c>
    </row>
    <row r="310" spans="1:18" ht="87" customHeight="1" x14ac:dyDescent="0.2">
      <c r="A310" s="339" t="s">
        <v>327</v>
      </c>
      <c r="B310" s="340"/>
      <c r="C310" s="308" t="s">
        <v>103</v>
      </c>
      <c r="D310" s="308"/>
      <c r="E310" s="52" t="s">
        <v>318</v>
      </c>
      <c r="F310" s="52" t="s">
        <v>328</v>
      </c>
      <c r="G310" s="308"/>
      <c r="H310" s="308"/>
      <c r="I310" s="309">
        <v>1121201.1599999999</v>
      </c>
      <c r="J310" s="309"/>
      <c r="K310" s="53">
        <v>0</v>
      </c>
      <c r="L310" s="309">
        <v>960200</v>
      </c>
      <c r="M310" s="309"/>
      <c r="N310" s="53">
        <v>0</v>
      </c>
      <c r="O310" s="311">
        <v>85.640296697516803</v>
      </c>
      <c r="P310" s="311"/>
      <c r="Q310" s="311"/>
      <c r="R310" s="55">
        <v>0</v>
      </c>
    </row>
    <row r="311" spans="1:18" ht="103.5" customHeight="1" x14ac:dyDescent="0.2">
      <c r="A311" s="339" t="s">
        <v>94</v>
      </c>
      <c r="B311" s="340"/>
      <c r="C311" s="308" t="s">
        <v>103</v>
      </c>
      <c r="D311" s="308"/>
      <c r="E311" s="202" t="s">
        <v>318</v>
      </c>
      <c r="F311" s="202" t="s">
        <v>328</v>
      </c>
      <c r="G311" s="308" t="s">
        <v>95</v>
      </c>
      <c r="H311" s="308"/>
      <c r="I311" s="309">
        <v>1121201.1599999999</v>
      </c>
      <c r="J311" s="309"/>
      <c r="K311" s="203">
        <v>0</v>
      </c>
      <c r="L311" s="309">
        <v>960200</v>
      </c>
      <c r="M311" s="309"/>
      <c r="N311" s="203">
        <v>0</v>
      </c>
      <c r="O311" s="311">
        <v>85.640296697516803</v>
      </c>
      <c r="P311" s="311"/>
      <c r="Q311" s="311"/>
      <c r="R311" s="55">
        <v>0</v>
      </c>
    </row>
    <row r="312" spans="1:18" ht="52.5" customHeight="1" x14ac:dyDescent="0.2">
      <c r="A312" s="346" t="s">
        <v>96</v>
      </c>
      <c r="B312" s="347"/>
      <c r="C312" s="326" t="s">
        <v>103</v>
      </c>
      <c r="D312" s="326"/>
      <c r="E312" s="200" t="s">
        <v>318</v>
      </c>
      <c r="F312" s="200" t="s">
        <v>328</v>
      </c>
      <c r="G312" s="326" t="s">
        <v>97</v>
      </c>
      <c r="H312" s="326"/>
      <c r="I312" s="327">
        <v>1121201.1599999999</v>
      </c>
      <c r="J312" s="327"/>
      <c r="K312" s="201">
        <v>0</v>
      </c>
      <c r="L312" s="327">
        <v>960200</v>
      </c>
      <c r="M312" s="327"/>
      <c r="N312" s="201">
        <v>0</v>
      </c>
      <c r="O312" s="329">
        <v>85.640296697516803</v>
      </c>
      <c r="P312" s="329"/>
      <c r="Q312" s="329"/>
      <c r="R312" s="56">
        <v>0</v>
      </c>
    </row>
    <row r="313" spans="1:18" ht="90.75" customHeight="1" x14ac:dyDescent="0.2">
      <c r="A313" s="339" t="s">
        <v>329</v>
      </c>
      <c r="B313" s="340"/>
      <c r="C313" s="308" t="s">
        <v>103</v>
      </c>
      <c r="D313" s="308"/>
      <c r="E313" s="52" t="s">
        <v>318</v>
      </c>
      <c r="F313" s="52" t="s">
        <v>330</v>
      </c>
      <c r="G313" s="308"/>
      <c r="H313" s="308"/>
      <c r="I313" s="309">
        <v>18000</v>
      </c>
      <c r="J313" s="309"/>
      <c r="K313" s="53">
        <v>0</v>
      </c>
      <c r="L313" s="309">
        <v>18000</v>
      </c>
      <c r="M313" s="309"/>
      <c r="N313" s="53">
        <v>0</v>
      </c>
      <c r="O313" s="311">
        <v>100</v>
      </c>
      <c r="P313" s="311"/>
      <c r="Q313" s="311"/>
      <c r="R313" s="55">
        <v>0</v>
      </c>
    </row>
    <row r="314" spans="1:18" ht="60" customHeight="1" x14ac:dyDescent="0.2">
      <c r="A314" s="339" t="s">
        <v>331</v>
      </c>
      <c r="B314" s="340"/>
      <c r="C314" s="308" t="s">
        <v>103</v>
      </c>
      <c r="D314" s="308"/>
      <c r="E314" s="52" t="s">
        <v>318</v>
      </c>
      <c r="F314" s="52" t="s">
        <v>332</v>
      </c>
      <c r="G314" s="308"/>
      <c r="H314" s="308"/>
      <c r="I314" s="309">
        <v>18000</v>
      </c>
      <c r="J314" s="309"/>
      <c r="K314" s="53">
        <v>0</v>
      </c>
      <c r="L314" s="309">
        <v>18000</v>
      </c>
      <c r="M314" s="309"/>
      <c r="N314" s="53">
        <v>0</v>
      </c>
      <c r="O314" s="311">
        <v>100</v>
      </c>
      <c r="P314" s="311"/>
      <c r="Q314" s="311"/>
      <c r="R314" s="55">
        <v>0</v>
      </c>
    </row>
    <row r="315" spans="1:18" ht="63.75" customHeight="1" x14ac:dyDescent="0.2">
      <c r="A315" s="339" t="s">
        <v>215</v>
      </c>
      <c r="B315" s="340"/>
      <c r="C315" s="308" t="s">
        <v>103</v>
      </c>
      <c r="D315" s="308"/>
      <c r="E315" s="52" t="s">
        <v>318</v>
      </c>
      <c r="F315" s="52" t="s">
        <v>332</v>
      </c>
      <c r="G315" s="308" t="s">
        <v>216</v>
      </c>
      <c r="H315" s="308"/>
      <c r="I315" s="309">
        <v>18000</v>
      </c>
      <c r="J315" s="309"/>
      <c r="K315" s="53">
        <v>0</v>
      </c>
      <c r="L315" s="309">
        <v>18000</v>
      </c>
      <c r="M315" s="309"/>
      <c r="N315" s="53">
        <v>0</v>
      </c>
      <c r="O315" s="311">
        <v>100</v>
      </c>
      <c r="P315" s="311"/>
      <c r="Q315" s="311"/>
      <c r="R315" s="55">
        <v>0</v>
      </c>
    </row>
    <row r="316" spans="1:18" ht="40.5" customHeight="1" x14ac:dyDescent="0.2">
      <c r="A316" s="339" t="s">
        <v>231</v>
      </c>
      <c r="B316" s="340"/>
      <c r="C316" s="308" t="s">
        <v>103</v>
      </c>
      <c r="D316" s="308"/>
      <c r="E316" s="52" t="s">
        <v>318</v>
      </c>
      <c r="F316" s="52" t="s">
        <v>332</v>
      </c>
      <c r="G316" s="308" t="s">
        <v>232</v>
      </c>
      <c r="H316" s="308"/>
      <c r="I316" s="309">
        <v>18000</v>
      </c>
      <c r="J316" s="309"/>
      <c r="K316" s="53">
        <v>0</v>
      </c>
      <c r="L316" s="309">
        <v>18000</v>
      </c>
      <c r="M316" s="309"/>
      <c r="N316" s="53">
        <v>0</v>
      </c>
      <c r="O316" s="311">
        <v>100</v>
      </c>
      <c r="P316" s="311"/>
      <c r="Q316" s="311"/>
      <c r="R316" s="55">
        <v>0</v>
      </c>
    </row>
    <row r="317" spans="1:18" ht="101.25" customHeight="1" x14ac:dyDescent="0.2">
      <c r="A317" s="339" t="s">
        <v>333</v>
      </c>
      <c r="B317" s="340"/>
      <c r="C317" s="308" t="s">
        <v>103</v>
      </c>
      <c r="D317" s="308"/>
      <c r="E317" s="52" t="s">
        <v>318</v>
      </c>
      <c r="F317" s="52" t="s">
        <v>334</v>
      </c>
      <c r="G317" s="308"/>
      <c r="H317" s="308"/>
      <c r="I317" s="309">
        <v>74165035.489999995</v>
      </c>
      <c r="J317" s="309"/>
      <c r="K317" s="53">
        <v>0</v>
      </c>
      <c r="L317" s="309">
        <v>56886845.130000003</v>
      </c>
      <c r="M317" s="309"/>
      <c r="N317" s="53">
        <v>0</v>
      </c>
      <c r="O317" s="311">
        <v>76.703051180593462</v>
      </c>
      <c r="P317" s="311"/>
      <c r="Q317" s="311"/>
      <c r="R317" s="55">
        <v>0</v>
      </c>
    </row>
    <row r="318" spans="1:18" ht="39" customHeight="1" x14ac:dyDescent="0.2">
      <c r="A318" s="339" t="s">
        <v>335</v>
      </c>
      <c r="B318" s="340"/>
      <c r="C318" s="308" t="s">
        <v>103</v>
      </c>
      <c r="D318" s="308"/>
      <c r="E318" s="52" t="s">
        <v>318</v>
      </c>
      <c r="F318" s="52" t="s">
        <v>336</v>
      </c>
      <c r="G318" s="308"/>
      <c r="H318" s="308"/>
      <c r="I318" s="309">
        <v>40251035.490000002</v>
      </c>
      <c r="J318" s="309"/>
      <c r="K318" s="53">
        <v>0</v>
      </c>
      <c r="L318" s="309">
        <v>38944939.530000001</v>
      </c>
      <c r="M318" s="309"/>
      <c r="N318" s="53">
        <v>0</v>
      </c>
      <c r="O318" s="311">
        <v>96.755124572324377</v>
      </c>
      <c r="P318" s="311"/>
      <c r="Q318" s="311"/>
      <c r="R318" s="64">
        <v>0</v>
      </c>
    </row>
    <row r="319" spans="1:18" ht="48" customHeight="1" x14ac:dyDescent="0.2">
      <c r="A319" s="339" t="s">
        <v>110</v>
      </c>
      <c r="B319" s="340"/>
      <c r="C319" s="308" t="s">
        <v>103</v>
      </c>
      <c r="D319" s="308"/>
      <c r="E319" s="52" t="s">
        <v>318</v>
      </c>
      <c r="F319" s="52" t="s">
        <v>336</v>
      </c>
      <c r="G319" s="308" t="s">
        <v>111</v>
      </c>
      <c r="H319" s="308"/>
      <c r="I319" s="309">
        <v>9636135.4900000002</v>
      </c>
      <c r="J319" s="309"/>
      <c r="K319" s="53">
        <v>0</v>
      </c>
      <c r="L319" s="309">
        <v>8330039.5300000003</v>
      </c>
      <c r="M319" s="309"/>
      <c r="N319" s="53">
        <v>0</v>
      </c>
      <c r="O319" s="311">
        <v>86.445853097899942</v>
      </c>
      <c r="P319" s="311"/>
      <c r="Q319" s="311"/>
      <c r="R319" s="64">
        <v>0</v>
      </c>
    </row>
    <row r="320" spans="1:18" ht="52.5" customHeight="1" x14ac:dyDescent="0.2">
      <c r="A320" s="339" t="s">
        <v>112</v>
      </c>
      <c r="B320" s="340"/>
      <c r="C320" s="308" t="s">
        <v>103</v>
      </c>
      <c r="D320" s="308"/>
      <c r="E320" s="52" t="s">
        <v>318</v>
      </c>
      <c r="F320" s="52" t="s">
        <v>336</v>
      </c>
      <c r="G320" s="308" t="s">
        <v>113</v>
      </c>
      <c r="H320" s="308"/>
      <c r="I320" s="309">
        <v>9636135.4900000002</v>
      </c>
      <c r="J320" s="309"/>
      <c r="K320" s="53">
        <v>0</v>
      </c>
      <c r="L320" s="309">
        <v>8330039.5300000003</v>
      </c>
      <c r="M320" s="309"/>
      <c r="N320" s="53">
        <v>0</v>
      </c>
      <c r="O320" s="311">
        <v>86.445853097899942</v>
      </c>
      <c r="P320" s="311"/>
      <c r="Q320" s="311"/>
      <c r="R320" s="64">
        <v>0</v>
      </c>
    </row>
    <row r="321" spans="1:18" ht="45.75" customHeight="1" x14ac:dyDescent="0.2">
      <c r="A321" s="339" t="s">
        <v>215</v>
      </c>
      <c r="B321" s="340"/>
      <c r="C321" s="308" t="s">
        <v>103</v>
      </c>
      <c r="D321" s="308"/>
      <c r="E321" s="202" t="s">
        <v>318</v>
      </c>
      <c r="F321" s="202" t="s">
        <v>336</v>
      </c>
      <c r="G321" s="308" t="s">
        <v>216</v>
      </c>
      <c r="H321" s="308"/>
      <c r="I321" s="309">
        <v>30614900</v>
      </c>
      <c r="J321" s="309"/>
      <c r="K321" s="203">
        <v>0</v>
      </c>
      <c r="L321" s="309">
        <v>30614900</v>
      </c>
      <c r="M321" s="309"/>
      <c r="N321" s="203">
        <v>0</v>
      </c>
      <c r="O321" s="311">
        <v>100</v>
      </c>
      <c r="P321" s="311"/>
      <c r="Q321" s="311"/>
      <c r="R321" s="64">
        <v>0</v>
      </c>
    </row>
    <row r="322" spans="1:18" ht="36" customHeight="1" x14ac:dyDescent="0.2">
      <c r="A322" s="346" t="s">
        <v>231</v>
      </c>
      <c r="B322" s="347"/>
      <c r="C322" s="326" t="s">
        <v>103</v>
      </c>
      <c r="D322" s="326"/>
      <c r="E322" s="200" t="s">
        <v>318</v>
      </c>
      <c r="F322" s="200" t="s">
        <v>336</v>
      </c>
      <c r="G322" s="326" t="s">
        <v>232</v>
      </c>
      <c r="H322" s="326"/>
      <c r="I322" s="327">
        <v>30614900</v>
      </c>
      <c r="J322" s="327"/>
      <c r="K322" s="201">
        <v>0</v>
      </c>
      <c r="L322" s="327">
        <v>30614900</v>
      </c>
      <c r="M322" s="327"/>
      <c r="N322" s="201">
        <v>0</v>
      </c>
      <c r="O322" s="329">
        <v>100</v>
      </c>
      <c r="P322" s="329"/>
      <c r="Q322" s="329"/>
      <c r="R322" s="214">
        <v>0</v>
      </c>
    </row>
    <row r="323" spans="1:18" ht="78.75" customHeight="1" x14ac:dyDescent="0.2">
      <c r="A323" s="339" t="s">
        <v>337</v>
      </c>
      <c r="B323" s="340"/>
      <c r="C323" s="308" t="s">
        <v>103</v>
      </c>
      <c r="D323" s="308"/>
      <c r="E323" s="52" t="s">
        <v>318</v>
      </c>
      <c r="F323" s="52" t="s">
        <v>338</v>
      </c>
      <c r="G323" s="308"/>
      <c r="H323" s="308"/>
      <c r="I323" s="309">
        <v>33914000</v>
      </c>
      <c r="J323" s="309"/>
      <c r="K323" s="53">
        <v>0</v>
      </c>
      <c r="L323" s="309">
        <v>17941905.600000001</v>
      </c>
      <c r="M323" s="309"/>
      <c r="N323" s="53">
        <v>0</v>
      </c>
      <c r="O323" s="311">
        <v>52.904126909241022</v>
      </c>
      <c r="P323" s="311"/>
      <c r="Q323" s="311"/>
      <c r="R323" s="64">
        <v>0</v>
      </c>
    </row>
    <row r="324" spans="1:18" ht="58.5" customHeight="1" x14ac:dyDescent="0.2">
      <c r="A324" s="339" t="s">
        <v>110</v>
      </c>
      <c r="B324" s="340"/>
      <c r="C324" s="308" t="s">
        <v>103</v>
      </c>
      <c r="D324" s="308"/>
      <c r="E324" s="52" t="s">
        <v>318</v>
      </c>
      <c r="F324" s="52" t="s">
        <v>338</v>
      </c>
      <c r="G324" s="308" t="s">
        <v>111</v>
      </c>
      <c r="H324" s="308"/>
      <c r="I324" s="309">
        <v>33914000</v>
      </c>
      <c r="J324" s="309"/>
      <c r="K324" s="53">
        <v>0</v>
      </c>
      <c r="L324" s="309">
        <v>17941905.600000001</v>
      </c>
      <c r="M324" s="309"/>
      <c r="N324" s="53">
        <v>0</v>
      </c>
      <c r="O324" s="311">
        <v>52.904126909241022</v>
      </c>
      <c r="P324" s="311"/>
      <c r="Q324" s="311"/>
      <c r="R324" s="64">
        <v>0</v>
      </c>
    </row>
    <row r="325" spans="1:18" ht="57.75" customHeight="1" x14ac:dyDescent="0.2">
      <c r="A325" s="339" t="s">
        <v>112</v>
      </c>
      <c r="B325" s="340"/>
      <c r="C325" s="308" t="s">
        <v>103</v>
      </c>
      <c r="D325" s="308"/>
      <c r="E325" s="52" t="s">
        <v>318</v>
      </c>
      <c r="F325" s="52" t="s">
        <v>338</v>
      </c>
      <c r="G325" s="308" t="s">
        <v>113</v>
      </c>
      <c r="H325" s="308"/>
      <c r="I325" s="309">
        <v>33914000</v>
      </c>
      <c r="J325" s="309"/>
      <c r="K325" s="53">
        <v>0</v>
      </c>
      <c r="L325" s="309">
        <v>17941905.600000001</v>
      </c>
      <c r="M325" s="309"/>
      <c r="N325" s="53">
        <v>0</v>
      </c>
      <c r="O325" s="311">
        <v>52.904126909241022</v>
      </c>
      <c r="P325" s="311"/>
      <c r="Q325" s="311"/>
      <c r="R325" s="64">
        <v>0</v>
      </c>
    </row>
    <row r="326" spans="1:18" ht="170.25" customHeight="1" x14ac:dyDescent="0.2">
      <c r="A326" s="339" t="s">
        <v>339</v>
      </c>
      <c r="B326" s="340"/>
      <c r="C326" s="308" t="s">
        <v>103</v>
      </c>
      <c r="D326" s="308"/>
      <c r="E326" s="52" t="s">
        <v>318</v>
      </c>
      <c r="F326" s="52" t="s">
        <v>340</v>
      </c>
      <c r="G326" s="308"/>
      <c r="H326" s="308"/>
      <c r="I326" s="309">
        <v>80000</v>
      </c>
      <c r="J326" s="309"/>
      <c r="K326" s="53">
        <v>0</v>
      </c>
      <c r="L326" s="309">
        <v>80000</v>
      </c>
      <c r="M326" s="309"/>
      <c r="N326" s="53">
        <v>0</v>
      </c>
      <c r="O326" s="311">
        <v>100</v>
      </c>
      <c r="P326" s="311"/>
      <c r="Q326" s="311"/>
      <c r="R326" s="55">
        <v>0</v>
      </c>
    </row>
    <row r="327" spans="1:18" ht="142.5" customHeight="1" x14ac:dyDescent="0.2">
      <c r="A327" s="339" t="s">
        <v>341</v>
      </c>
      <c r="B327" s="340"/>
      <c r="C327" s="308" t="s">
        <v>103</v>
      </c>
      <c r="D327" s="308"/>
      <c r="E327" s="52" t="s">
        <v>318</v>
      </c>
      <c r="F327" s="52" t="s">
        <v>342</v>
      </c>
      <c r="G327" s="308"/>
      <c r="H327" s="308"/>
      <c r="I327" s="309">
        <v>80000</v>
      </c>
      <c r="J327" s="309"/>
      <c r="K327" s="53">
        <v>0</v>
      </c>
      <c r="L327" s="309">
        <v>80000</v>
      </c>
      <c r="M327" s="309"/>
      <c r="N327" s="53">
        <v>0</v>
      </c>
      <c r="O327" s="311">
        <v>100</v>
      </c>
      <c r="P327" s="311"/>
      <c r="Q327" s="311"/>
      <c r="R327" s="55">
        <v>0</v>
      </c>
    </row>
    <row r="328" spans="1:18" ht="54" customHeight="1" x14ac:dyDescent="0.2">
      <c r="A328" s="339" t="s">
        <v>215</v>
      </c>
      <c r="B328" s="340"/>
      <c r="C328" s="308" t="s">
        <v>103</v>
      </c>
      <c r="D328" s="308"/>
      <c r="E328" s="202" t="s">
        <v>318</v>
      </c>
      <c r="F328" s="202" t="s">
        <v>342</v>
      </c>
      <c r="G328" s="308" t="s">
        <v>216</v>
      </c>
      <c r="H328" s="308"/>
      <c r="I328" s="309">
        <v>80000</v>
      </c>
      <c r="J328" s="309"/>
      <c r="K328" s="203">
        <v>0</v>
      </c>
      <c r="L328" s="309">
        <v>80000</v>
      </c>
      <c r="M328" s="309"/>
      <c r="N328" s="203">
        <v>0</v>
      </c>
      <c r="O328" s="311">
        <v>100</v>
      </c>
      <c r="P328" s="311"/>
      <c r="Q328" s="311"/>
      <c r="R328" s="55">
        <v>0</v>
      </c>
    </row>
    <row r="329" spans="1:18" ht="40.5" customHeight="1" x14ac:dyDescent="0.2">
      <c r="A329" s="346" t="s">
        <v>231</v>
      </c>
      <c r="B329" s="347"/>
      <c r="C329" s="326" t="s">
        <v>103</v>
      </c>
      <c r="D329" s="326"/>
      <c r="E329" s="200" t="s">
        <v>318</v>
      </c>
      <c r="F329" s="200" t="s">
        <v>342</v>
      </c>
      <c r="G329" s="326" t="s">
        <v>232</v>
      </c>
      <c r="H329" s="326"/>
      <c r="I329" s="327">
        <v>80000</v>
      </c>
      <c r="J329" s="327"/>
      <c r="K329" s="201">
        <v>0</v>
      </c>
      <c r="L329" s="327">
        <v>80000</v>
      </c>
      <c r="M329" s="327"/>
      <c r="N329" s="201">
        <v>0</v>
      </c>
      <c r="O329" s="329">
        <v>100</v>
      </c>
      <c r="P329" s="329"/>
      <c r="Q329" s="329"/>
      <c r="R329" s="56">
        <v>0</v>
      </c>
    </row>
    <row r="330" spans="1:18" ht="35.25" customHeight="1" x14ac:dyDescent="0.2">
      <c r="A330" s="355" t="s">
        <v>343</v>
      </c>
      <c r="B330" s="356"/>
      <c r="C330" s="357" t="s">
        <v>115</v>
      </c>
      <c r="D330" s="357"/>
      <c r="E330" s="69"/>
      <c r="F330" s="69"/>
      <c r="G330" s="357"/>
      <c r="H330" s="357"/>
      <c r="I330" s="358">
        <v>1483091295.8499999</v>
      </c>
      <c r="J330" s="358"/>
      <c r="K330" s="70">
        <v>8175000</v>
      </c>
      <c r="L330" s="358">
        <v>1423664623.77</v>
      </c>
      <c r="M330" s="358"/>
      <c r="N330" s="70">
        <v>7871900</v>
      </c>
      <c r="O330" s="359">
        <v>95.993053681436322</v>
      </c>
      <c r="P330" s="359"/>
      <c r="Q330" s="359"/>
      <c r="R330" s="71">
        <v>0</v>
      </c>
    </row>
    <row r="331" spans="1:18" ht="32.25" customHeight="1" x14ac:dyDescent="0.2">
      <c r="A331" s="348" t="s">
        <v>344</v>
      </c>
      <c r="B331" s="349"/>
      <c r="C331" s="314" t="s">
        <v>115</v>
      </c>
      <c r="D331" s="314"/>
      <c r="E331" s="48" t="s">
        <v>83</v>
      </c>
      <c r="F331" s="48"/>
      <c r="G331" s="314"/>
      <c r="H331" s="314"/>
      <c r="I331" s="315">
        <v>22160466.859999999</v>
      </c>
      <c r="J331" s="315"/>
      <c r="K331" s="49">
        <v>0</v>
      </c>
      <c r="L331" s="315">
        <v>21026363.25</v>
      </c>
      <c r="M331" s="315"/>
      <c r="N331" s="49">
        <v>0</v>
      </c>
      <c r="O331" s="317">
        <v>94.882311743860086</v>
      </c>
      <c r="P331" s="317"/>
      <c r="Q331" s="317"/>
      <c r="R331" s="51">
        <v>0</v>
      </c>
    </row>
    <row r="332" spans="1:18" ht="36" customHeight="1" x14ac:dyDescent="0.2">
      <c r="A332" s="344" t="s">
        <v>345</v>
      </c>
      <c r="B332" s="345"/>
      <c r="C332" s="336" t="s">
        <v>115</v>
      </c>
      <c r="D332" s="336"/>
      <c r="E332" s="60" t="s">
        <v>83</v>
      </c>
      <c r="F332" s="60" t="s">
        <v>346</v>
      </c>
      <c r="G332" s="336"/>
      <c r="H332" s="336"/>
      <c r="I332" s="330">
        <v>1022400</v>
      </c>
      <c r="J332" s="330"/>
      <c r="K332" s="58">
        <v>0</v>
      </c>
      <c r="L332" s="330">
        <v>1015518.16</v>
      </c>
      <c r="M332" s="330"/>
      <c r="N332" s="58">
        <v>0</v>
      </c>
      <c r="O332" s="332">
        <v>99.326893583724569</v>
      </c>
      <c r="P332" s="332"/>
      <c r="Q332" s="332"/>
      <c r="R332" s="61">
        <v>0</v>
      </c>
    </row>
    <row r="333" spans="1:18" ht="57" customHeight="1" x14ac:dyDescent="0.2">
      <c r="A333" s="339" t="s">
        <v>347</v>
      </c>
      <c r="B333" s="340"/>
      <c r="C333" s="308" t="s">
        <v>115</v>
      </c>
      <c r="D333" s="308"/>
      <c r="E333" s="52" t="s">
        <v>83</v>
      </c>
      <c r="F333" s="52" t="s">
        <v>348</v>
      </c>
      <c r="G333" s="308"/>
      <c r="H333" s="308"/>
      <c r="I333" s="309">
        <v>1022400</v>
      </c>
      <c r="J333" s="309"/>
      <c r="K333" s="53">
        <v>0</v>
      </c>
      <c r="L333" s="309">
        <v>1015518.16</v>
      </c>
      <c r="M333" s="309"/>
      <c r="N333" s="53">
        <v>0</v>
      </c>
      <c r="O333" s="311">
        <v>99.326893583724569</v>
      </c>
      <c r="P333" s="311"/>
      <c r="Q333" s="311"/>
      <c r="R333" s="55">
        <v>0</v>
      </c>
    </row>
    <row r="334" spans="1:18" ht="69.75" customHeight="1" x14ac:dyDescent="0.2">
      <c r="A334" s="339" t="s">
        <v>349</v>
      </c>
      <c r="B334" s="340"/>
      <c r="C334" s="308" t="s">
        <v>115</v>
      </c>
      <c r="D334" s="308"/>
      <c r="E334" s="52" t="s">
        <v>83</v>
      </c>
      <c r="F334" s="52" t="s">
        <v>350</v>
      </c>
      <c r="G334" s="308"/>
      <c r="H334" s="308"/>
      <c r="I334" s="309">
        <v>1022400</v>
      </c>
      <c r="J334" s="309"/>
      <c r="K334" s="53">
        <v>0</v>
      </c>
      <c r="L334" s="309">
        <v>1015518.16</v>
      </c>
      <c r="M334" s="309"/>
      <c r="N334" s="53">
        <v>0</v>
      </c>
      <c r="O334" s="311">
        <v>99.326893583724569</v>
      </c>
      <c r="P334" s="311"/>
      <c r="Q334" s="311"/>
      <c r="R334" s="55">
        <v>0</v>
      </c>
    </row>
    <row r="335" spans="1:18" ht="33.75" customHeight="1" x14ac:dyDescent="0.2">
      <c r="A335" s="339" t="s">
        <v>351</v>
      </c>
      <c r="B335" s="340"/>
      <c r="C335" s="308" t="s">
        <v>115</v>
      </c>
      <c r="D335" s="308"/>
      <c r="E335" s="52" t="s">
        <v>83</v>
      </c>
      <c r="F335" s="52" t="s">
        <v>352</v>
      </c>
      <c r="G335" s="308"/>
      <c r="H335" s="308"/>
      <c r="I335" s="309">
        <v>1022400</v>
      </c>
      <c r="J335" s="309"/>
      <c r="K335" s="53">
        <v>0</v>
      </c>
      <c r="L335" s="309">
        <v>1015518.16</v>
      </c>
      <c r="M335" s="309"/>
      <c r="N335" s="53">
        <v>0</v>
      </c>
      <c r="O335" s="311">
        <v>99.326893583724569</v>
      </c>
      <c r="P335" s="311"/>
      <c r="Q335" s="311"/>
      <c r="R335" s="55">
        <v>0</v>
      </c>
    </row>
    <row r="336" spans="1:18" ht="33" customHeight="1" x14ac:dyDescent="0.2">
      <c r="A336" s="339" t="s">
        <v>147</v>
      </c>
      <c r="B336" s="340"/>
      <c r="C336" s="308" t="s">
        <v>115</v>
      </c>
      <c r="D336" s="308"/>
      <c r="E336" s="52" t="s">
        <v>83</v>
      </c>
      <c r="F336" s="52" t="s">
        <v>352</v>
      </c>
      <c r="G336" s="308" t="s">
        <v>148</v>
      </c>
      <c r="H336" s="308"/>
      <c r="I336" s="309">
        <v>672400</v>
      </c>
      <c r="J336" s="309"/>
      <c r="K336" s="53">
        <v>0</v>
      </c>
      <c r="L336" s="309">
        <v>665518.16</v>
      </c>
      <c r="M336" s="309"/>
      <c r="N336" s="53">
        <v>0</v>
      </c>
      <c r="O336" s="311">
        <v>98.976525877453909</v>
      </c>
      <c r="P336" s="311"/>
      <c r="Q336" s="311"/>
      <c r="R336" s="55">
        <v>0</v>
      </c>
    </row>
    <row r="337" spans="1:18" ht="38.25" customHeight="1" x14ac:dyDescent="0.2">
      <c r="A337" s="339" t="s">
        <v>149</v>
      </c>
      <c r="B337" s="340"/>
      <c r="C337" s="308" t="s">
        <v>115</v>
      </c>
      <c r="D337" s="308"/>
      <c r="E337" s="52" t="s">
        <v>83</v>
      </c>
      <c r="F337" s="52" t="s">
        <v>352</v>
      </c>
      <c r="G337" s="308" t="s">
        <v>150</v>
      </c>
      <c r="H337" s="308"/>
      <c r="I337" s="309">
        <v>672400</v>
      </c>
      <c r="J337" s="309"/>
      <c r="K337" s="53">
        <v>0</v>
      </c>
      <c r="L337" s="309">
        <v>665518.16</v>
      </c>
      <c r="M337" s="309"/>
      <c r="N337" s="53">
        <v>0</v>
      </c>
      <c r="O337" s="311">
        <v>98.976525877453909</v>
      </c>
      <c r="P337" s="311"/>
      <c r="Q337" s="311"/>
      <c r="R337" s="55">
        <v>0</v>
      </c>
    </row>
    <row r="338" spans="1:18" ht="68.25" customHeight="1" x14ac:dyDescent="0.2">
      <c r="A338" s="339" t="s">
        <v>215</v>
      </c>
      <c r="B338" s="340"/>
      <c r="C338" s="308" t="s">
        <v>115</v>
      </c>
      <c r="D338" s="308"/>
      <c r="E338" s="52" t="s">
        <v>83</v>
      </c>
      <c r="F338" s="52" t="s">
        <v>352</v>
      </c>
      <c r="G338" s="308" t="s">
        <v>216</v>
      </c>
      <c r="H338" s="308"/>
      <c r="I338" s="309">
        <v>350000</v>
      </c>
      <c r="J338" s="309"/>
      <c r="K338" s="53">
        <v>0</v>
      </c>
      <c r="L338" s="309">
        <v>350000</v>
      </c>
      <c r="M338" s="309"/>
      <c r="N338" s="53">
        <v>0</v>
      </c>
      <c r="O338" s="311">
        <v>100</v>
      </c>
      <c r="P338" s="311"/>
      <c r="Q338" s="311"/>
      <c r="R338" s="55">
        <v>0</v>
      </c>
    </row>
    <row r="339" spans="1:18" ht="36.75" customHeight="1" x14ac:dyDescent="0.2">
      <c r="A339" s="339" t="s">
        <v>231</v>
      </c>
      <c r="B339" s="340"/>
      <c r="C339" s="308" t="s">
        <v>115</v>
      </c>
      <c r="D339" s="308"/>
      <c r="E339" s="52" t="s">
        <v>83</v>
      </c>
      <c r="F339" s="52" t="s">
        <v>352</v>
      </c>
      <c r="G339" s="308" t="s">
        <v>232</v>
      </c>
      <c r="H339" s="308"/>
      <c r="I339" s="309">
        <v>350000</v>
      </c>
      <c r="J339" s="309"/>
      <c r="K339" s="53">
        <v>0</v>
      </c>
      <c r="L339" s="309">
        <v>350000</v>
      </c>
      <c r="M339" s="309"/>
      <c r="N339" s="53">
        <v>0</v>
      </c>
      <c r="O339" s="311">
        <v>100</v>
      </c>
      <c r="P339" s="311"/>
      <c r="Q339" s="311"/>
      <c r="R339" s="55">
        <v>0</v>
      </c>
    </row>
    <row r="340" spans="1:18" ht="42" customHeight="1" x14ac:dyDescent="0.2">
      <c r="A340" s="339" t="s">
        <v>86</v>
      </c>
      <c r="B340" s="340"/>
      <c r="C340" s="308" t="s">
        <v>115</v>
      </c>
      <c r="D340" s="308"/>
      <c r="E340" s="52" t="s">
        <v>83</v>
      </c>
      <c r="F340" s="52" t="s">
        <v>87</v>
      </c>
      <c r="G340" s="308"/>
      <c r="H340" s="308"/>
      <c r="I340" s="309">
        <v>13614850</v>
      </c>
      <c r="J340" s="309"/>
      <c r="K340" s="53">
        <v>0</v>
      </c>
      <c r="L340" s="309">
        <v>12713689.4</v>
      </c>
      <c r="M340" s="309"/>
      <c r="N340" s="53">
        <v>0</v>
      </c>
      <c r="O340" s="311">
        <v>93.381046430919184</v>
      </c>
      <c r="P340" s="311"/>
      <c r="Q340" s="311"/>
      <c r="R340" s="55">
        <v>0</v>
      </c>
    </row>
    <row r="341" spans="1:18" ht="41.25" customHeight="1" x14ac:dyDescent="0.2">
      <c r="A341" s="339" t="s">
        <v>88</v>
      </c>
      <c r="B341" s="340"/>
      <c r="C341" s="308" t="s">
        <v>115</v>
      </c>
      <c r="D341" s="308"/>
      <c r="E341" s="202" t="s">
        <v>83</v>
      </c>
      <c r="F341" s="202" t="s">
        <v>89</v>
      </c>
      <c r="G341" s="308"/>
      <c r="H341" s="308"/>
      <c r="I341" s="309">
        <v>13614850</v>
      </c>
      <c r="J341" s="309"/>
      <c r="K341" s="203">
        <v>0</v>
      </c>
      <c r="L341" s="309">
        <v>12713689.4</v>
      </c>
      <c r="M341" s="309"/>
      <c r="N341" s="203">
        <v>0</v>
      </c>
      <c r="O341" s="311">
        <v>93.381046430919184</v>
      </c>
      <c r="P341" s="311"/>
      <c r="Q341" s="311"/>
      <c r="R341" s="55">
        <v>0</v>
      </c>
    </row>
    <row r="342" spans="1:18" ht="56.25" customHeight="1" x14ac:dyDescent="0.2">
      <c r="A342" s="346" t="s">
        <v>90</v>
      </c>
      <c r="B342" s="347"/>
      <c r="C342" s="326" t="s">
        <v>115</v>
      </c>
      <c r="D342" s="326"/>
      <c r="E342" s="200" t="s">
        <v>83</v>
      </c>
      <c r="F342" s="200" t="s">
        <v>91</v>
      </c>
      <c r="G342" s="326"/>
      <c r="H342" s="326"/>
      <c r="I342" s="327">
        <v>13614850</v>
      </c>
      <c r="J342" s="327"/>
      <c r="K342" s="201">
        <v>0</v>
      </c>
      <c r="L342" s="327">
        <v>12713689.4</v>
      </c>
      <c r="M342" s="327"/>
      <c r="N342" s="201">
        <v>0</v>
      </c>
      <c r="O342" s="329">
        <v>93.381046430919184</v>
      </c>
      <c r="P342" s="329"/>
      <c r="Q342" s="329"/>
      <c r="R342" s="56">
        <v>0</v>
      </c>
    </row>
    <row r="343" spans="1:18" ht="69" customHeight="1" x14ac:dyDescent="0.2">
      <c r="A343" s="339" t="s">
        <v>229</v>
      </c>
      <c r="B343" s="340"/>
      <c r="C343" s="308" t="s">
        <v>115</v>
      </c>
      <c r="D343" s="308"/>
      <c r="E343" s="52" t="s">
        <v>83</v>
      </c>
      <c r="F343" s="52" t="s">
        <v>230</v>
      </c>
      <c r="G343" s="308"/>
      <c r="H343" s="308"/>
      <c r="I343" s="309">
        <v>13614850</v>
      </c>
      <c r="J343" s="309"/>
      <c r="K343" s="53">
        <v>0</v>
      </c>
      <c r="L343" s="309">
        <v>12713689.4</v>
      </c>
      <c r="M343" s="309"/>
      <c r="N343" s="53">
        <v>0</v>
      </c>
      <c r="O343" s="311">
        <v>93.381046430919184</v>
      </c>
      <c r="P343" s="311"/>
      <c r="Q343" s="311"/>
      <c r="R343" s="55">
        <v>0</v>
      </c>
    </row>
    <row r="344" spans="1:18" ht="91.5" customHeight="1" x14ac:dyDescent="0.2">
      <c r="A344" s="339" t="s">
        <v>94</v>
      </c>
      <c r="B344" s="340"/>
      <c r="C344" s="308" t="s">
        <v>115</v>
      </c>
      <c r="D344" s="308"/>
      <c r="E344" s="52" t="s">
        <v>83</v>
      </c>
      <c r="F344" s="52" t="s">
        <v>230</v>
      </c>
      <c r="G344" s="308" t="s">
        <v>95</v>
      </c>
      <c r="H344" s="308"/>
      <c r="I344" s="309">
        <v>13484400</v>
      </c>
      <c r="J344" s="309"/>
      <c r="K344" s="53">
        <v>0</v>
      </c>
      <c r="L344" s="309">
        <v>12624177.1</v>
      </c>
      <c r="M344" s="309"/>
      <c r="N344" s="53">
        <v>0</v>
      </c>
      <c r="O344" s="311">
        <v>93.620606775236567</v>
      </c>
      <c r="P344" s="311"/>
      <c r="Q344" s="311"/>
      <c r="R344" s="55">
        <v>0</v>
      </c>
    </row>
    <row r="345" spans="1:18" ht="37.5" customHeight="1" x14ac:dyDescent="0.2">
      <c r="A345" s="339" t="s">
        <v>209</v>
      </c>
      <c r="B345" s="340"/>
      <c r="C345" s="308" t="s">
        <v>115</v>
      </c>
      <c r="D345" s="308"/>
      <c r="E345" s="52" t="s">
        <v>83</v>
      </c>
      <c r="F345" s="52" t="s">
        <v>230</v>
      </c>
      <c r="G345" s="308" t="s">
        <v>210</v>
      </c>
      <c r="H345" s="308"/>
      <c r="I345" s="309">
        <v>13484400</v>
      </c>
      <c r="J345" s="309"/>
      <c r="K345" s="53">
        <v>0</v>
      </c>
      <c r="L345" s="309">
        <v>12624177.1</v>
      </c>
      <c r="M345" s="309"/>
      <c r="N345" s="53">
        <v>0</v>
      </c>
      <c r="O345" s="311">
        <v>93.620606775236567</v>
      </c>
      <c r="P345" s="311"/>
      <c r="Q345" s="311"/>
      <c r="R345" s="55">
        <v>0</v>
      </c>
    </row>
    <row r="346" spans="1:18" ht="48" customHeight="1" x14ac:dyDescent="0.2">
      <c r="A346" s="339" t="s">
        <v>110</v>
      </c>
      <c r="B346" s="340"/>
      <c r="C346" s="308" t="s">
        <v>115</v>
      </c>
      <c r="D346" s="308"/>
      <c r="E346" s="52" t="s">
        <v>83</v>
      </c>
      <c r="F346" s="52" t="s">
        <v>230</v>
      </c>
      <c r="G346" s="308" t="s">
        <v>111</v>
      </c>
      <c r="H346" s="308"/>
      <c r="I346" s="309">
        <v>130450</v>
      </c>
      <c r="J346" s="309"/>
      <c r="K346" s="53">
        <v>0</v>
      </c>
      <c r="L346" s="309">
        <v>89512.3</v>
      </c>
      <c r="M346" s="309"/>
      <c r="N346" s="53">
        <v>0</v>
      </c>
      <c r="O346" s="311">
        <v>68.618091222690694</v>
      </c>
      <c r="P346" s="311"/>
      <c r="Q346" s="311"/>
      <c r="R346" s="55">
        <v>0</v>
      </c>
    </row>
    <row r="347" spans="1:18" ht="55.5" customHeight="1" x14ac:dyDescent="0.2">
      <c r="A347" s="339" t="s">
        <v>112</v>
      </c>
      <c r="B347" s="340"/>
      <c r="C347" s="308" t="s">
        <v>115</v>
      </c>
      <c r="D347" s="308"/>
      <c r="E347" s="52" t="s">
        <v>83</v>
      </c>
      <c r="F347" s="52" t="s">
        <v>230</v>
      </c>
      <c r="G347" s="308" t="s">
        <v>113</v>
      </c>
      <c r="H347" s="308"/>
      <c r="I347" s="309">
        <v>130450</v>
      </c>
      <c r="J347" s="309"/>
      <c r="K347" s="53">
        <v>0</v>
      </c>
      <c r="L347" s="309">
        <v>89512.3</v>
      </c>
      <c r="M347" s="309"/>
      <c r="N347" s="53">
        <v>0</v>
      </c>
      <c r="O347" s="311">
        <v>68.618091222690694</v>
      </c>
      <c r="P347" s="311"/>
      <c r="Q347" s="311"/>
      <c r="R347" s="55">
        <v>0</v>
      </c>
    </row>
    <row r="348" spans="1:18" ht="83.25" customHeight="1" x14ac:dyDescent="0.2">
      <c r="A348" s="339" t="s">
        <v>233</v>
      </c>
      <c r="B348" s="340"/>
      <c r="C348" s="308" t="s">
        <v>115</v>
      </c>
      <c r="D348" s="308"/>
      <c r="E348" s="52" t="s">
        <v>83</v>
      </c>
      <c r="F348" s="52" t="s">
        <v>234</v>
      </c>
      <c r="G348" s="308"/>
      <c r="H348" s="308"/>
      <c r="I348" s="309">
        <v>7523216.8600000003</v>
      </c>
      <c r="J348" s="309"/>
      <c r="K348" s="53">
        <v>0</v>
      </c>
      <c r="L348" s="309">
        <v>7297155.6900000004</v>
      </c>
      <c r="M348" s="309"/>
      <c r="N348" s="53">
        <v>0</v>
      </c>
      <c r="O348" s="311">
        <v>96.995152815520456</v>
      </c>
      <c r="P348" s="311"/>
      <c r="Q348" s="311"/>
      <c r="R348" s="64">
        <v>0</v>
      </c>
    </row>
    <row r="349" spans="1:18" ht="33.75" customHeight="1" x14ac:dyDescent="0.2">
      <c r="A349" s="339" t="s">
        <v>353</v>
      </c>
      <c r="B349" s="340"/>
      <c r="C349" s="308" t="s">
        <v>115</v>
      </c>
      <c r="D349" s="308"/>
      <c r="E349" s="202" t="s">
        <v>83</v>
      </c>
      <c r="F349" s="202" t="s">
        <v>354</v>
      </c>
      <c r="G349" s="308"/>
      <c r="H349" s="308"/>
      <c r="I349" s="309">
        <v>7523216.8600000003</v>
      </c>
      <c r="J349" s="309"/>
      <c r="K349" s="203">
        <v>0</v>
      </c>
      <c r="L349" s="309">
        <v>7297155.6900000004</v>
      </c>
      <c r="M349" s="309"/>
      <c r="N349" s="203">
        <v>0</v>
      </c>
      <c r="O349" s="311">
        <v>96.995152815520456</v>
      </c>
      <c r="P349" s="311"/>
      <c r="Q349" s="311"/>
      <c r="R349" s="64">
        <v>0</v>
      </c>
    </row>
    <row r="350" spans="1:18" ht="159" customHeight="1" x14ac:dyDescent="0.2">
      <c r="A350" s="346" t="s">
        <v>355</v>
      </c>
      <c r="B350" s="347"/>
      <c r="C350" s="326" t="s">
        <v>115</v>
      </c>
      <c r="D350" s="326"/>
      <c r="E350" s="200" t="s">
        <v>83</v>
      </c>
      <c r="F350" s="200" t="s">
        <v>356</v>
      </c>
      <c r="G350" s="326"/>
      <c r="H350" s="326"/>
      <c r="I350" s="327">
        <v>7523216.8600000003</v>
      </c>
      <c r="J350" s="327"/>
      <c r="K350" s="201">
        <v>0</v>
      </c>
      <c r="L350" s="327">
        <v>7297155.6900000004</v>
      </c>
      <c r="M350" s="327"/>
      <c r="N350" s="201">
        <v>0</v>
      </c>
      <c r="O350" s="329">
        <v>96.995152815520456</v>
      </c>
      <c r="P350" s="329"/>
      <c r="Q350" s="329"/>
      <c r="R350" s="214">
        <v>0</v>
      </c>
    </row>
    <row r="351" spans="1:18" ht="69.75" customHeight="1" x14ac:dyDescent="0.2">
      <c r="A351" s="339" t="s">
        <v>357</v>
      </c>
      <c r="B351" s="340"/>
      <c r="C351" s="308" t="s">
        <v>115</v>
      </c>
      <c r="D351" s="308"/>
      <c r="E351" s="52" t="s">
        <v>83</v>
      </c>
      <c r="F351" s="52" t="s">
        <v>358</v>
      </c>
      <c r="G351" s="308"/>
      <c r="H351" s="308"/>
      <c r="I351" s="309">
        <v>7523216.8600000003</v>
      </c>
      <c r="J351" s="309"/>
      <c r="K351" s="53">
        <v>0</v>
      </c>
      <c r="L351" s="309">
        <v>7297155.6900000004</v>
      </c>
      <c r="M351" s="309"/>
      <c r="N351" s="53">
        <v>0</v>
      </c>
      <c r="O351" s="311">
        <v>96.995152815520456</v>
      </c>
      <c r="P351" s="311"/>
      <c r="Q351" s="311"/>
      <c r="R351" s="64">
        <v>0</v>
      </c>
    </row>
    <row r="352" spans="1:18" ht="97.5" customHeight="1" x14ac:dyDescent="0.2">
      <c r="A352" s="339" t="s">
        <v>94</v>
      </c>
      <c r="B352" s="340"/>
      <c r="C352" s="308" t="s">
        <v>115</v>
      </c>
      <c r="D352" s="308"/>
      <c r="E352" s="52" t="s">
        <v>83</v>
      </c>
      <c r="F352" s="52" t="s">
        <v>358</v>
      </c>
      <c r="G352" s="308" t="s">
        <v>95</v>
      </c>
      <c r="H352" s="308"/>
      <c r="I352" s="309">
        <v>420546</v>
      </c>
      <c r="J352" s="309"/>
      <c r="K352" s="53">
        <v>0</v>
      </c>
      <c r="L352" s="309">
        <v>379316</v>
      </c>
      <c r="M352" s="309"/>
      <c r="N352" s="53">
        <v>0</v>
      </c>
      <c r="O352" s="311">
        <v>90.196078431372555</v>
      </c>
      <c r="P352" s="311"/>
      <c r="Q352" s="311"/>
      <c r="R352" s="64">
        <v>0</v>
      </c>
    </row>
    <row r="353" spans="1:18" ht="47.25" customHeight="1" x14ac:dyDescent="0.2">
      <c r="A353" s="339" t="s">
        <v>209</v>
      </c>
      <c r="B353" s="340"/>
      <c r="C353" s="308" t="s">
        <v>115</v>
      </c>
      <c r="D353" s="308"/>
      <c r="E353" s="52" t="s">
        <v>83</v>
      </c>
      <c r="F353" s="52" t="s">
        <v>358</v>
      </c>
      <c r="G353" s="308" t="s">
        <v>210</v>
      </c>
      <c r="H353" s="308"/>
      <c r="I353" s="309">
        <v>420546</v>
      </c>
      <c r="J353" s="309"/>
      <c r="K353" s="53">
        <v>0</v>
      </c>
      <c r="L353" s="309">
        <v>379316</v>
      </c>
      <c r="M353" s="309"/>
      <c r="N353" s="53">
        <v>0</v>
      </c>
      <c r="O353" s="311">
        <v>90.196078431372555</v>
      </c>
      <c r="P353" s="311"/>
      <c r="Q353" s="311"/>
      <c r="R353" s="64">
        <v>0</v>
      </c>
    </row>
    <row r="354" spans="1:18" ht="48.75" customHeight="1" x14ac:dyDescent="0.2">
      <c r="A354" s="339" t="s">
        <v>110</v>
      </c>
      <c r="B354" s="340"/>
      <c r="C354" s="308" t="s">
        <v>115</v>
      </c>
      <c r="D354" s="308"/>
      <c r="E354" s="52" t="s">
        <v>83</v>
      </c>
      <c r="F354" s="52" t="s">
        <v>358</v>
      </c>
      <c r="G354" s="308" t="s">
        <v>111</v>
      </c>
      <c r="H354" s="308"/>
      <c r="I354" s="309">
        <v>69613.350000000006</v>
      </c>
      <c r="J354" s="309"/>
      <c r="K354" s="53">
        <v>0</v>
      </c>
      <c r="L354" s="309">
        <v>0</v>
      </c>
      <c r="M354" s="309"/>
      <c r="N354" s="53">
        <v>0</v>
      </c>
      <c r="O354" s="311">
        <v>0</v>
      </c>
      <c r="P354" s="311"/>
      <c r="Q354" s="311"/>
      <c r="R354" s="64">
        <v>0</v>
      </c>
    </row>
    <row r="355" spans="1:18" ht="51.75" customHeight="1" x14ac:dyDescent="0.2">
      <c r="A355" s="339" t="s">
        <v>112</v>
      </c>
      <c r="B355" s="340"/>
      <c r="C355" s="308" t="s">
        <v>115</v>
      </c>
      <c r="D355" s="308"/>
      <c r="E355" s="52" t="s">
        <v>83</v>
      </c>
      <c r="F355" s="52" t="s">
        <v>358</v>
      </c>
      <c r="G355" s="308" t="s">
        <v>113</v>
      </c>
      <c r="H355" s="308"/>
      <c r="I355" s="309">
        <v>69613.350000000006</v>
      </c>
      <c r="J355" s="309"/>
      <c r="K355" s="53">
        <v>0</v>
      </c>
      <c r="L355" s="309">
        <v>0</v>
      </c>
      <c r="M355" s="309"/>
      <c r="N355" s="53">
        <v>0</v>
      </c>
      <c r="O355" s="311">
        <v>0</v>
      </c>
      <c r="P355" s="311"/>
      <c r="Q355" s="311"/>
      <c r="R355" s="55">
        <v>0</v>
      </c>
    </row>
    <row r="356" spans="1:18" ht="57" customHeight="1" x14ac:dyDescent="0.2">
      <c r="A356" s="339" t="s">
        <v>215</v>
      </c>
      <c r="B356" s="340"/>
      <c r="C356" s="308" t="s">
        <v>115</v>
      </c>
      <c r="D356" s="308"/>
      <c r="E356" s="52" t="s">
        <v>83</v>
      </c>
      <c r="F356" s="52" t="s">
        <v>358</v>
      </c>
      <c r="G356" s="308" t="s">
        <v>216</v>
      </c>
      <c r="H356" s="308"/>
      <c r="I356" s="309">
        <v>7033057.5099999998</v>
      </c>
      <c r="J356" s="309"/>
      <c r="K356" s="53">
        <v>0</v>
      </c>
      <c r="L356" s="309">
        <v>6917839.6900000004</v>
      </c>
      <c r="M356" s="309"/>
      <c r="N356" s="53">
        <v>0</v>
      </c>
      <c r="O356" s="311">
        <v>98.361767697247231</v>
      </c>
      <c r="P356" s="311"/>
      <c r="Q356" s="311"/>
      <c r="R356" s="55">
        <v>0</v>
      </c>
    </row>
    <row r="357" spans="1:18" ht="30.75" customHeight="1" x14ac:dyDescent="0.2">
      <c r="A357" s="339" t="s">
        <v>217</v>
      </c>
      <c r="B357" s="340"/>
      <c r="C357" s="308" t="s">
        <v>115</v>
      </c>
      <c r="D357" s="308"/>
      <c r="E357" s="52" t="s">
        <v>83</v>
      </c>
      <c r="F357" s="52" t="s">
        <v>358</v>
      </c>
      <c r="G357" s="308" t="s">
        <v>218</v>
      </c>
      <c r="H357" s="308"/>
      <c r="I357" s="309">
        <v>6291274.6600000001</v>
      </c>
      <c r="J357" s="309"/>
      <c r="K357" s="53">
        <v>0</v>
      </c>
      <c r="L357" s="309">
        <v>6216929.8399999999</v>
      </c>
      <c r="M357" s="309"/>
      <c r="N357" s="53">
        <v>0</v>
      </c>
      <c r="O357" s="311">
        <v>98.818286849361613</v>
      </c>
      <c r="P357" s="311"/>
      <c r="Q357" s="311"/>
      <c r="R357" s="55">
        <v>0</v>
      </c>
    </row>
    <row r="358" spans="1:18" ht="47.25" customHeight="1" x14ac:dyDescent="0.2">
      <c r="A358" s="339" t="s">
        <v>231</v>
      </c>
      <c r="B358" s="340"/>
      <c r="C358" s="308" t="s">
        <v>115</v>
      </c>
      <c r="D358" s="308"/>
      <c r="E358" s="202" t="s">
        <v>83</v>
      </c>
      <c r="F358" s="202" t="s">
        <v>358</v>
      </c>
      <c r="G358" s="308" t="s">
        <v>232</v>
      </c>
      <c r="H358" s="308"/>
      <c r="I358" s="309">
        <v>741782.85</v>
      </c>
      <c r="J358" s="309"/>
      <c r="K358" s="203">
        <v>0</v>
      </c>
      <c r="L358" s="309">
        <v>700909.85</v>
      </c>
      <c r="M358" s="309"/>
      <c r="N358" s="203">
        <v>0</v>
      </c>
      <c r="O358" s="311">
        <v>94.489896874806419</v>
      </c>
      <c r="P358" s="311"/>
      <c r="Q358" s="311"/>
      <c r="R358" s="55">
        <v>0</v>
      </c>
    </row>
    <row r="359" spans="1:18" ht="52.5" customHeight="1" x14ac:dyDescent="0.2">
      <c r="A359" s="360" t="s">
        <v>359</v>
      </c>
      <c r="B359" s="361"/>
      <c r="C359" s="362" t="s">
        <v>115</v>
      </c>
      <c r="D359" s="362"/>
      <c r="E359" s="215" t="s">
        <v>360</v>
      </c>
      <c r="F359" s="215"/>
      <c r="G359" s="362"/>
      <c r="H359" s="362"/>
      <c r="I359" s="363">
        <v>5151000</v>
      </c>
      <c r="J359" s="363"/>
      <c r="K359" s="216">
        <v>3609000</v>
      </c>
      <c r="L359" s="363">
        <v>4792367.34</v>
      </c>
      <c r="M359" s="363"/>
      <c r="N359" s="216">
        <v>3349000</v>
      </c>
      <c r="O359" s="364">
        <v>93.037610949330229</v>
      </c>
      <c r="P359" s="364"/>
      <c r="Q359" s="364"/>
      <c r="R359" s="217">
        <v>92.795788307010255</v>
      </c>
    </row>
    <row r="360" spans="1:18" ht="38.25" customHeight="1" x14ac:dyDescent="0.2">
      <c r="A360" s="344" t="s">
        <v>123</v>
      </c>
      <c r="B360" s="345"/>
      <c r="C360" s="336" t="s">
        <v>115</v>
      </c>
      <c r="D360" s="336"/>
      <c r="E360" s="60" t="s">
        <v>360</v>
      </c>
      <c r="F360" s="60" t="s">
        <v>124</v>
      </c>
      <c r="G360" s="336"/>
      <c r="H360" s="336"/>
      <c r="I360" s="330">
        <v>5151000</v>
      </c>
      <c r="J360" s="330"/>
      <c r="K360" s="58">
        <v>3609000</v>
      </c>
      <c r="L360" s="330">
        <v>4792367.34</v>
      </c>
      <c r="M360" s="330"/>
      <c r="N360" s="58">
        <v>3349000</v>
      </c>
      <c r="O360" s="332">
        <v>93.037610949330229</v>
      </c>
      <c r="P360" s="332"/>
      <c r="Q360" s="332"/>
      <c r="R360" s="61">
        <v>92.795788307010255</v>
      </c>
    </row>
    <row r="361" spans="1:18" ht="52.5" customHeight="1" x14ac:dyDescent="0.2">
      <c r="A361" s="344" t="s">
        <v>361</v>
      </c>
      <c r="B361" s="345"/>
      <c r="C361" s="336" t="s">
        <v>115</v>
      </c>
      <c r="D361" s="336"/>
      <c r="E361" s="60" t="s">
        <v>360</v>
      </c>
      <c r="F361" s="60" t="s">
        <v>362</v>
      </c>
      <c r="G361" s="336"/>
      <c r="H361" s="336"/>
      <c r="I361" s="330">
        <v>1342000</v>
      </c>
      <c r="J361" s="330"/>
      <c r="K361" s="58">
        <v>0</v>
      </c>
      <c r="L361" s="330">
        <v>1305871.22</v>
      </c>
      <c r="M361" s="330"/>
      <c r="N361" s="58">
        <v>0</v>
      </c>
      <c r="O361" s="332">
        <v>97.307840536512671</v>
      </c>
      <c r="P361" s="332"/>
      <c r="Q361" s="332"/>
      <c r="R361" s="61">
        <v>0</v>
      </c>
    </row>
    <row r="362" spans="1:18" ht="66.75" customHeight="1" x14ac:dyDescent="0.2">
      <c r="A362" s="339" t="s">
        <v>363</v>
      </c>
      <c r="B362" s="340"/>
      <c r="C362" s="308" t="s">
        <v>115</v>
      </c>
      <c r="D362" s="308"/>
      <c r="E362" s="52" t="s">
        <v>360</v>
      </c>
      <c r="F362" s="52" t="s">
        <v>364</v>
      </c>
      <c r="G362" s="308"/>
      <c r="H362" s="308"/>
      <c r="I362" s="309">
        <v>1342000</v>
      </c>
      <c r="J362" s="309"/>
      <c r="K362" s="53">
        <v>0</v>
      </c>
      <c r="L362" s="309">
        <v>1305871.22</v>
      </c>
      <c r="M362" s="309"/>
      <c r="N362" s="53">
        <v>0</v>
      </c>
      <c r="O362" s="311">
        <v>97.307840536512671</v>
      </c>
      <c r="P362" s="311"/>
      <c r="Q362" s="311"/>
      <c r="R362" s="55">
        <v>0</v>
      </c>
    </row>
    <row r="363" spans="1:18" ht="43.5" customHeight="1" x14ac:dyDescent="0.2">
      <c r="A363" s="339" t="s">
        <v>365</v>
      </c>
      <c r="B363" s="340"/>
      <c r="C363" s="308" t="s">
        <v>115</v>
      </c>
      <c r="D363" s="308"/>
      <c r="E363" s="52" t="s">
        <v>360</v>
      </c>
      <c r="F363" s="52" t="s">
        <v>366</v>
      </c>
      <c r="G363" s="308"/>
      <c r="H363" s="308"/>
      <c r="I363" s="309">
        <v>1342000</v>
      </c>
      <c r="J363" s="309"/>
      <c r="K363" s="53">
        <v>0</v>
      </c>
      <c r="L363" s="309">
        <v>1305871.22</v>
      </c>
      <c r="M363" s="309"/>
      <c r="N363" s="53">
        <v>0</v>
      </c>
      <c r="O363" s="311">
        <v>97.307840536512671</v>
      </c>
      <c r="P363" s="311"/>
      <c r="Q363" s="311"/>
      <c r="R363" s="55">
        <v>0</v>
      </c>
    </row>
    <row r="364" spans="1:18" ht="58.5" customHeight="1" x14ac:dyDescent="0.2">
      <c r="A364" s="339" t="s">
        <v>110</v>
      </c>
      <c r="B364" s="340"/>
      <c r="C364" s="308" t="s">
        <v>115</v>
      </c>
      <c r="D364" s="308"/>
      <c r="E364" s="52" t="s">
        <v>360</v>
      </c>
      <c r="F364" s="52" t="s">
        <v>366</v>
      </c>
      <c r="G364" s="308" t="s">
        <v>111</v>
      </c>
      <c r="H364" s="308"/>
      <c r="I364" s="309">
        <v>1342000</v>
      </c>
      <c r="J364" s="309"/>
      <c r="K364" s="53">
        <v>0</v>
      </c>
      <c r="L364" s="309">
        <v>1305871.22</v>
      </c>
      <c r="M364" s="309"/>
      <c r="N364" s="53">
        <v>0</v>
      </c>
      <c r="O364" s="311">
        <v>97.307840536512671</v>
      </c>
      <c r="P364" s="311"/>
      <c r="Q364" s="311"/>
      <c r="R364" s="55">
        <v>0</v>
      </c>
    </row>
    <row r="365" spans="1:18" ht="52.5" customHeight="1" x14ac:dyDescent="0.2">
      <c r="A365" s="339" t="s">
        <v>112</v>
      </c>
      <c r="B365" s="340"/>
      <c r="C365" s="308" t="s">
        <v>115</v>
      </c>
      <c r="D365" s="308"/>
      <c r="E365" s="52" t="s">
        <v>360</v>
      </c>
      <c r="F365" s="52" t="s">
        <v>366</v>
      </c>
      <c r="G365" s="308" t="s">
        <v>113</v>
      </c>
      <c r="H365" s="308"/>
      <c r="I365" s="309">
        <v>1342000</v>
      </c>
      <c r="J365" s="309"/>
      <c r="K365" s="53">
        <v>0</v>
      </c>
      <c r="L365" s="309">
        <v>1305871.22</v>
      </c>
      <c r="M365" s="309"/>
      <c r="N365" s="53">
        <v>0</v>
      </c>
      <c r="O365" s="311">
        <v>97.307840536512671</v>
      </c>
      <c r="P365" s="311"/>
      <c r="Q365" s="311"/>
      <c r="R365" s="55">
        <v>0</v>
      </c>
    </row>
    <row r="366" spans="1:18" ht="66" customHeight="1" x14ac:dyDescent="0.2">
      <c r="A366" s="344" t="s">
        <v>125</v>
      </c>
      <c r="B366" s="345"/>
      <c r="C366" s="336" t="s">
        <v>115</v>
      </c>
      <c r="D366" s="336"/>
      <c r="E366" s="60" t="s">
        <v>360</v>
      </c>
      <c r="F366" s="60" t="s">
        <v>126</v>
      </c>
      <c r="G366" s="336"/>
      <c r="H366" s="336"/>
      <c r="I366" s="330">
        <v>3809000</v>
      </c>
      <c r="J366" s="330"/>
      <c r="K366" s="58">
        <v>3609000</v>
      </c>
      <c r="L366" s="330">
        <v>3486496.12</v>
      </c>
      <c r="M366" s="330"/>
      <c r="N366" s="58">
        <v>3349000</v>
      </c>
      <c r="O366" s="332">
        <v>91.533108952480973</v>
      </c>
      <c r="P366" s="332"/>
      <c r="Q366" s="332"/>
      <c r="R366" s="61">
        <v>92.795788307010255</v>
      </c>
    </row>
    <row r="367" spans="1:18" ht="48" customHeight="1" x14ac:dyDescent="0.2">
      <c r="A367" s="339" t="s">
        <v>127</v>
      </c>
      <c r="B367" s="340"/>
      <c r="C367" s="308" t="s">
        <v>115</v>
      </c>
      <c r="D367" s="308"/>
      <c r="E367" s="52" t="s">
        <v>360</v>
      </c>
      <c r="F367" s="52" t="s">
        <v>128</v>
      </c>
      <c r="G367" s="308"/>
      <c r="H367" s="308"/>
      <c r="I367" s="309">
        <v>3809000</v>
      </c>
      <c r="J367" s="309"/>
      <c r="K367" s="53">
        <v>3609000</v>
      </c>
      <c r="L367" s="309">
        <v>3486496.12</v>
      </c>
      <c r="M367" s="309"/>
      <c r="N367" s="53">
        <v>3349000</v>
      </c>
      <c r="O367" s="311">
        <v>91.533108952480973</v>
      </c>
      <c r="P367" s="311"/>
      <c r="Q367" s="311"/>
      <c r="R367" s="55">
        <v>92.795788307010255</v>
      </c>
    </row>
    <row r="368" spans="1:18" ht="76.5" customHeight="1" x14ac:dyDescent="0.2">
      <c r="A368" s="339" t="s">
        <v>129</v>
      </c>
      <c r="B368" s="340"/>
      <c r="C368" s="308" t="s">
        <v>115</v>
      </c>
      <c r="D368" s="308"/>
      <c r="E368" s="202" t="s">
        <v>360</v>
      </c>
      <c r="F368" s="202" t="s">
        <v>130</v>
      </c>
      <c r="G368" s="308"/>
      <c r="H368" s="308"/>
      <c r="I368" s="330">
        <v>3609000</v>
      </c>
      <c r="J368" s="330"/>
      <c r="K368" s="206">
        <v>3609000</v>
      </c>
      <c r="L368" s="330">
        <v>3348977.69</v>
      </c>
      <c r="M368" s="330"/>
      <c r="N368" s="206">
        <v>3349000</v>
      </c>
      <c r="O368" s="332">
        <v>92.795170130229977</v>
      </c>
      <c r="P368" s="332"/>
      <c r="Q368" s="332"/>
      <c r="R368" s="55">
        <v>92.795788307010255</v>
      </c>
    </row>
    <row r="369" spans="1:18" ht="54" customHeight="1" x14ac:dyDescent="0.2">
      <c r="A369" s="346" t="s">
        <v>110</v>
      </c>
      <c r="B369" s="347"/>
      <c r="C369" s="326" t="s">
        <v>115</v>
      </c>
      <c r="D369" s="326"/>
      <c r="E369" s="200" t="s">
        <v>360</v>
      </c>
      <c r="F369" s="200" t="s">
        <v>130</v>
      </c>
      <c r="G369" s="326" t="s">
        <v>111</v>
      </c>
      <c r="H369" s="326"/>
      <c r="I369" s="333">
        <v>3609000</v>
      </c>
      <c r="J369" s="333"/>
      <c r="K369" s="210">
        <v>3609000</v>
      </c>
      <c r="L369" s="333">
        <v>3348977.69</v>
      </c>
      <c r="M369" s="333"/>
      <c r="N369" s="210">
        <v>3349000</v>
      </c>
      <c r="O369" s="335">
        <v>92.795170130229977</v>
      </c>
      <c r="P369" s="335"/>
      <c r="Q369" s="335"/>
      <c r="R369" s="56">
        <v>92.795788307010255</v>
      </c>
    </row>
    <row r="370" spans="1:18" ht="53.25" customHeight="1" x14ac:dyDescent="0.2">
      <c r="A370" s="339" t="s">
        <v>112</v>
      </c>
      <c r="B370" s="340"/>
      <c r="C370" s="308" t="s">
        <v>115</v>
      </c>
      <c r="D370" s="308"/>
      <c r="E370" s="52" t="s">
        <v>360</v>
      </c>
      <c r="F370" s="52" t="s">
        <v>130</v>
      </c>
      <c r="G370" s="308" t="s">
        <v>113</v>
      </c>
      <c r="H370" s="308"/>
      <c r="I370" s="330">
        <v>3609000</v>
      </c>
      <c r="J370" s="330"/>
      <c r="K370" s="58">
        <v>3609000</v>
      </c>
      <c r="L370" s="330">
        <v>3348977.69</v>
      </c>
      <c r="M370" s="330"/>
      <c r="N370" s="58">
        <v>3349000</v>
      </c>
      <c r="O370" s="332">
        <v>92.795170130229977</v>
      </c>
      <c r="P370" s="332"/>
      <c r="Q370" s="332"/>
      <c r="R370" s="55">
        <v>92.795788307010255</v>
      </c>
    </row>
    <row r="371" spans="1:18" ht="93" customHeight="1" x14ac:dyDescent="0.2">
      <c r="A371" s="339" t="s">
        <v>367</v>
      </c>
      <c r="B371" s="340"/>
      <c r="C371" s="308" t="s">
        <v>115</v>
      </c>
      <c r="D371" s="308"/>
      <c r="E371" s="52" t="s">
        <v>360</v>
      </c>
      <c r="F371" s="52" t="s">
        <v>368</v>
      </c>
      <c r="G371" s="308"/>
      <c r="H371" s="308"/>
      <c r="I371" s="309">
        <v>200000</v>
      </c>
      <c r="J371" s="309"/>
      <c r="K371" s="53">
        <v>0</v>
      </c>
      <c r="L371" s="309">
        <v>137518.43</v>
      </c>
      <c r="M371" s="309"/>
      <c r="N371" s="53">
        <v>0</v>
      </c>
      <c r="O371" s="311">
        <v>68.759214999999998</v>
      </c>
      <c r="P371" s="311"/>
      <c r="Q371" s="311"/>
      <c r="R371" s="55">
        <v>0</v>
      </c>
    </row>
    <row r="372" spans="1:18" ht="54.75" customHeight="1" x14ac:dyDescent="0.2">
      <c r="A372" s="339" t="s">
        <v>110</v>
      </c>
      <c r="B372" s="340"/>
      <c r="C372" s="308" t="s">
        <v>115</v>
      </c>
      <c r="D372" s="308"/>
      <c r="E372" s="52" t="s">
        <v>360</v>
      </c>
      <c r="F372" s="52" t="s">
        <v>368</v>
      </c>
      <c r="G372" s="308" t="s">
        <v>111</v>
      </c>
      <c r="H372" s="308"/>
      <c r="I372" s="309">
        <v>200000</v>
      </c>
      <c r="J372" s="309"/>
      <c r="K372" s="53">
        <v>0</v>
      </c>
      <c r="L372" s="309">
        <v>137518.43</v>
      </c>
      <c r="M372" s="309"/>
      <c r="N372" s="53">
        <v>0</v>
      </c>
      <c r="O372" s="311">
        <v>68.759214999999998</v>
      </c>
      <c r="P372" s="311"/>
      <c r="Q372" s="311"/>
      <c r="R372" s="55">
        <v>0</v>
      </c>
    </row>
    <row r="373" spans="1:18" ht="55.5" customHeight="1" x14ac:dyDescent="0.2">
      <c r="A373" s="339" t="s">
        <v>112</v>
      </c>
      <c r="B373" s="340"/>
      <c r="C373" s="308" t="s">
        <v>115</v>
      </c>
      <c r="D373" s="308"/>
      <c r="E373" s="52" t="s">
        <v>360</v>
      </c>
      <c r="F373" s="52" t="s">
        <v>368</v>
      </c>
      <c r="G373" s="308" t="s">
        <v>113</v>
      </c>
      <c r="H373" s="308"/>
      <c r="I373" s="309">
        <v>200000</v>
      </c>
      <c r="J373" s="309"/>
      <c r="K373" s="53">
        <v>0</v>
      </c>
      <c r="L373" s="309">
        <v>137518.43</v>
      </c>
      <c r="M373" s="309"/>
      <c r="N373" s="53">
        <v>0</v>
      </c>
      <c r="O373" s="311">
        <v>68.759214999999998</v>
      </c>
      <c r="P373" s="311"/>
      <c r="Q373" s="311"/>
      <c r="R373" s="55">
        <v>0</v>
      </c>
    </row>
    <row r="374" spans="1:18" ht="34.5" customHeight="1" x14ac:dyDescent="0.2">
      <c r="A374" s="348" t="s">
        <v>369</v>
      </c>
      <c r="B374" s="349"/>
      <c r="C374" s="314" t="s">
        <v>115</v>
      </c>
      <c r="D374" s="314"/>
      <c r="E374" s="48" t="s">
        <v>186</v>
      </c>
      <c r="F374" s="48"/>
      <c r="G374" s="314"/>
      <c r="H374" s="314"/>
      <c r="I374" s="315">
        <v>255302.42</v>
      </c>
      <c r="J374" s="315"/>
      <c r="K374" s="49">
        <v>0</v>
      </c>
      <c r="L374" s="315">
        <v>254920</v>
      </c>
      <c r="M374" s="315"/>
      <c r="N374" s="49">
        <v>0</v>
      </c>
      <c r="O374" s="317">
        <v>99.850209018778585</v>
      </c>
      <c r="P374" s="317"/>
      <c r="Q374" s="317"/>
      <c r="R374" s="51">
        <v>0</v>
      </c>
    </row>
    <row r="375" spans="1:18" ht="36" customHeight="1" x14ac:dyDescent="0.2">
      <c r="A375" s="339" t="s">
        <v>370</v>
      </c>
      <c r="B375" s="340"/>
      <c r="C375" s="308" t="s">
        <v>115</v>
      </c>
      <c r="D375" s="308"/>
      <c r="E375" s="52" t="s">
        <v>186</v>
      </c>
      <c r="F375" s="52" t="s">
        <v>371</v>
      </c>
      <c r="G375" s="308"/>
      <c r="H375" s="308"/>
      <c r="I375" s="309">
        <v>255302.42</v>
      </c>
      <c r="J375" s="309"/>
      <c r="K375" s="53">
        <v>0</v>
      </c>
      <c r="L375" s="309">
        <v>254920</v>
      </c>
      <c r="M375" s="309"/>
      <c r="N375" s="53">
        <v>0</v>
      </c>
      <c r="O375" s="311">
        <v>99.850209018778585</v>
      </c>
      <c r="P375" s="311"/>
      <c r="Q375" s="311"/>
      <c r="R375" s="55">
        <v>0</v>
      </c>
    </row>
    <row r="376" spans="1:18" ht="41.25" customHeight="1" x14ac:dyDescent="0.2">
      <c r="A376" s="339" t="s">
        <v>372</v>
      </c>
      <c r="B376" s="340"/>
      <c r="C376" s="308" t="s">
        <v>115</v>
      </c>
      <c r="D376" s="308"/>
      <c r="E376" s="52" t="s">
        <v>186</v>
      </c>
      <c r="F376" s="52" t="s">
        <v>373</v>
      </c>
      <c r="G376" s="308"/>
      <c r="H376" s="308"/>
      <c r="I376" s="309">
        <v>255302.42</v>
      </c>
      <c r="J376" s="309"/>
      <c r="K376" s="53">
        <v>0</v>
      </c>
      <c r="L376" s="309">
        <v>254920</v>
      </c>
      <c r="M376" s="309"/>
      <c r="N376" s="53">
        <v>0</v>
      </c>
      <c r="O376" s="311">
        <v>99.850209018778585</v>
      </c>
      <c r="P376" s="311"/>
      <c r="Q376" s="311"/>
      <c r="R376" s="55">
        <v>0</v>
      </c>
    </row>
    <row r="377" spans="1:18" ht="45.75" customHeight="1" x14ac:dyDescent="0.2">
      <c r="A377" s="339" t="s">
        <v>374</v>
      </c>
      <c r="B377" s="340"/>
      <c r="C377" s="308" t="s">
        <v>115</v>
      </c>
      <c r="D377" s="308"/>
      <c r="E377" s="52" t="s">
        <v>186</v>
      </c>
      <c r="F377" s="52" t="s">
        <v>375</v>
      </c>
      <c r="G377" s="308"/>
      <c r="H377" s="308"/>
      <c r="I377" s="309">
        <v>255302.42</v>
      </c>
      <c r="J377" s="309"/>
      <c r="K377" s="53">
        <v>0</v>
      </c>
      <c r="L377" s="309">
        <v>254920</v>
      </c>
      <c r="M377" s="309"/>
      <c r="N377" s="53">
        <v>0</v>
      </c>
      <c r="O377" s="311">
        <v>99.850209018778585</v>
      </c>
      <c r="P377" s="311"/>
      <c r="Q377" s="311"/>
      <c r="R377" s="55">
        <v>0</v>
      </c>
    </row>
    <row r="378" spans="1:18" ht="67.5" customHeight="1" x14ac:dyDescent="0.2">
      <c r="A378" s="339" t="s">
        <v>376</v>
      </c>
      <c r="B378" s="340"/>
      <c r="C378" s="308" t="s">
        <v>115</v>
      </c>
      <c r="D378" s="308"/>
      <c r="E378" s="202" t="s">
        <v>186</v>
      </c>
      <c r="F378" s="202" t="s">
        <v>377</v>
      </c>
      <c r="G378" s="308"/>
      <c r="H378" s="308"/>
      <c r="I378" s="309">
        <v>255302.42</v>
      </c>
      <c r="J378" s="309"/>
      <c r="K378" s="203">
        <v>0</v>
      </c>
      <c r="L378" s="309">
        <v>254920</v>
      </c>
      <c r="M378" s="309"/>
      <c r="N378" s="203">
        <v>0</v>
      </c>
      <c r="O378" s="311">
        <v>99.850209018778585</v>
      </c>
      <c r="P378" s="311"/>
      <c r="Q378" s="311"/>
      <c r="R378" s="55">
        <v>0</v>
      </c>
    </row>
    <row r="379" spans="1:18" ht="52.5" customHeight="1" x14ac:dyDescent="0.2">
      <c r="A379" s="346" t="s">
        <v>110</v>
      </c>
      <c r="B379" s="347"/>
      <c r="C379" s="326" t="s">
        <v>115</v>
      </c>
      <c r="D379" s="326"/>
      <c r="E379" s="200" t="s">
        <v>186</v>
      </c>
      <c r="F379" s="200" t="s">
        <v>377</v>
      </c>
      <c r="G379" s="326" t="s">
        <v>111</v>
      </c>
      <c r="H379" s="326"/>
      <c r="I379" s="327">
        <v>255302.42</v>
      </c>
      <c r="J379" s="327"/>
      <c r="K379" s="201">
        <v>0</v>
      </c>
      <c r="L379" s="327">
        <v>254920</v>
      </c>
      <c r="M379" s="327"/>
      <c r="N379" s="201">
        <v>0</v>
      </c>
      <c r="O379" s="329">
        <v>99.850209018778585</v>
      </c>
      <c r="P379" s="329"/>
      <c r="Q379" s="329"/>
      <c r="R379" s="56">
        <v>0</v>
      </c>
    </row>
    <row r="380" spans="1:18" ht="51.75" customHeight="1" x14ac:dyDescent="0.2">
      <c r="A380" s="339" t="s">
        <v>112</v>
      </c>
      <c r="B380" s="340"/>
      <c r="C380" s="308" t="s">
        <v>115</v>
      </c>
      <c r="D380" s="308"/>
      <c r="E380" s="52" t="s">
        <v>186</v>
      </c>
      <c r="F380" s="52" t="s">
        <v>377</v>
      </c>
      <c r="G380" s="308" t="s">
        <v>113</v>
      </c>
      <c r="H380" s="308"/>
      <c r="I380" s="309">
        <v>255302.42</v>
      </c>
      <c r="J380" s="309"/>
      <c r="K380" s="53">
        <v>0</v>
      </c>
      <c r="L380" s="309">
        <v>254920</v>
      </c>
      <c r="M380" s="309"/>
      <c r="N380" s="53">
        <v>0</v>
      </c>
      <c r="O380" s="311">
        <v>99.850209018778585</v>
      </c>
      <c r="P380" s="311"/>
      <c r="Q380" s="311"/>
      <c r="R380" s="55">
        <v>0</v>
      </c>
    </row>
    <row r="381" spans="1:18" ht="33.75" customHeight="1" x14ac:dyDescent="0.2">
      <c r="A381" s="348" t="s">
        <v>378</v>
      </c>
      <c r="B381" s="349"/>
      <c r="C381" s="314" t="s">
        <v>115</v>
      </c>
      <c r="D381" s="314"/>
      <c r="E381" s="48" t="s">
        <v>379</v>
      </c>
      <c r="F381" s="48"/>
      <c r="G381" s="314"/>
      <c r="H381" s="314"/>
      <c r="I381" s="315">
        <v>58425800</v>
      </c>
      <c r="J381" s="315"/>
      <c r="K381" s="49">
        <v>0</v>
      </c>
      <c r="L381" s="315">
        <v>46963828.079999998</v>
      </c>
      <c r="M381" s="315"/>
      <c r="N381" s="49">
        <v>0</v>
      </c>
      <c r="O381" s="317">
        <v>80.382002608436679</v>
      </c>
      <c r="P381" s="317"/>
      <c r="Q381" s="317"/>
      <c r="R381" s="51">
        <v>0</v>
      </c>
    </row>
    <row r="382" spans="1:18" ht="45.75" customHeight="1" x14ac:dyDescent="0.2">
      <c r="A382" s="339" t="s">
        <v>380</v>
      </c>
      <c r="B382" s="340"/>
      <c r="C382" s="308" t="s">
        <v>115</v>
      </c>
      <c r="D382" s="308"/>
      <c r="E382" s="52" t="s">
        <v>379</v>
      </c>
      <c r="F382" s="52" t="s">
        <v>381</v>
      </c>
      <c r="G382" s="308"/>
      <c r="H382" s="308"/>
      <c r="I382" s="309">
        <v>58425800</v>
      </c>
      <c r="J382" s="309"/>
      <c r="K382" s="53">
        <v>0</v>
      </c>
      <c r="L382" s="309">
        <v>46963828.079999998</v>
      </c>
      <c r="M382" s="309"/>
      <c r="N382" s="53">
        <v>0</v>
      </c>
      <c r="O382" s="311">
        <v>80.382002608436679</v>
      </c>
      <c r="P382" s="311"/>
      <c r="Q382" s="311"/>
      <c r="R382" s="55">
        <v>0</v>
      </c>
    </row>
    <row r="383" spans="1:18" ht="45" customHeight="1" x14ac:dyDescent="0.2">
      <c r="A383" s="339" t="s">
        <v>382</v>
      </c>
      <c r="B383" s="340"/>
      <c r="C383" s="308" t="s">
        <v>115</v>
      </c>
      <c r="D383" s="308"/>
      <c r="E383" s="52" t="s">
        <v>379</v>
      </c>
      <c r="F383" s="52" t="s">
        <v>383</v>
      </c>
      <c r="G383" s="308"/>
      <c r="H383" s="308"/>
      <c r="I383" s="309">
        <v>58425800</v>
      </c>
      <c r="J383" s="309"/>
      <c r="K383" s="53">
        <v>0</v>
      </c>
      <c r="L383" s="309">
        <v>46963828.079999998</v>
      </c>
      <c r="M383" s="309"/>
      <c r="N383" s="53">
        <v>0</v>
      </c>
      <c r="O383" s="311">
        <v>80.382002608436679</v>
      </c>
      <c r="P383" s="311"/>
      <c r="Q383" s="311"/>
      <c r="R383" s="55">
        <v>0</v>
      </c>
    </row>
    <row r="384" spans="1:18" ht="39" customHeight="1" x14ac:dyDescent="0.2">
      <c r="A384" s="339" t="s">
        <v>384</v>
      </c>
      <c r="B384" s="340"/>
      <c r="C384" s="308" t="s">
        <v>115</v>
      </c>
      <c r="D384" s="308"/>
      <c r="E384" s="52" t="s">
        <v>379</v>
      </c>
      <c r="F384" s="52" t="s">
        <v>385</v>
      </c>
      <c r="G384" s="308"/>
      <c r="H384" s="308"/>
      <c r="I384" s="309">
        <v>58425800</v>
      </c>
      <c r="J384" s="309"/>
      <c r="K384" s="53">
        <v>0</v>
      </c>
      <c r="L384" s="309">
        <v>46963828.079999998</v>
      </c>
      <c r="M384" s="309"/>
      <c r="N384" s="53">
        <v>0</v>
      </c>
      <c r="O384" s="311">
        <v>80.382002608436679</v>
      </c>
      <c r="P384" s="311"/>
      <c r="Q384" s="311"/>
      <c r="R384" s="55">
        <v>0</v>
      </c>
    </row>
    <row r="385" spans="1:18" ht="96.75" customHeight="1" x14ac:dyDescent="0.2">
      <c r="A385" s="339" t="s">
        <v>386</v>
      </c>
      <c r="B385" s="340"/>
      <c r="C385" s="308" t="s">
        <v>115</v>
      </c>
      <c r="D385" s="308"/>
      <c r="E385" s="52" t="s">
        <v>379</v>
      </c>
      <c r="F385" s="52" t="s">
        <v>387</v>
      </c>
      <c r="G385" s="308"/>
      <c r="H385" s="308"/>
      <c r="I385" s="309">
        <v>8600000</v>
      </c>
      <c r="J385" s="309"/>
      <c r="K385" s="53">
        <v>0</v>
      </c>
      <c r="L385" s="309">
        <v>7868131.4900000002</v>
      </c>
      <c r="M385" s="309"/>
      <c r="N385" s="53">
        <v>0</v>
      </c>
      <c r="O385" s="311">
        <v>91.489901046511633</v>
      </c>
      <c r="P385" s="311"/>
      <c r="Q385" s="311"/>
      <c r="R385" s="55">
        <v>0</v>
      </c>
    </row>
    <row r="386" spans="1:18" ht="51" customHeight="1" x14ac:dyDescent="0.2">
      <c r="A386" s="339" t="s">
        <v>110</v>
      </c>
      <c r="B386" s="340"/>
      <c r="C386" s="308" t="s">
        <v>115</v>
      </c>
      <c r="D386" s="308"/>
      <c r="E386" s="52" t="s">
        <v>379</v>
      </c>
      <c r="F386" s="52" t="s">
        <v>387</v>
      </c>
      <c r="G386" s="308" t="s">
        <v>111</v>
      </c>
      <c r="H386" s="308"/>
      <c r="I386" s="309">
        <v>8600000</v>
      </c>
      <c r="J386" s="309"/>
      <c r="K386" s="53">
        <v>0</v>
      </c>
      <c r="L386" s="309">
        <v>7868131.4900000002</v>
      </c>
      <c r="M386" s="309"/>
      <c r="N386" s="53">
        <v>0</v>
      </c>
      <c r="O386" s="311">
        <v>91.489901046511633</v>
      </c>
      <c r="P386" s="311"/>
      <c r="Q386" s="311"/>
      <c r="R386" s="55">
        <v>0</v>
      </c>
    </row>
    <row r="387" spans="1:18" ht="53.25" customHeight="1" x14ac:dyDescent="0.2">
      <c r="A387" s="339" t="s">
        <v>112</v>
      </c>
      <c r="B387" s="340"/>
      <c r="C387" s="308" t="s">
        <v>115</v>
      </c>
      <c r="D387" s="308"/>
      <c r="E387" s="52" t="s">
        <v>379</v>
      </c>
      <c r="F387" s="52" t="s">
        <v>387</v>
      </c>
      <c r="G387" s="308" t="s">
        <v>113</v>
      </c>
      <c r="H387" s="308"/>
      <c r="I387" s="309">
        <v>8600000</v>
      </c>
      <c r="J387" s="309"/>
      <c r="K387" s="53">
        <v>0</v>
      </c>
      <c r="L387" s="309">
        <v>7868131.4900000002</v>
      </c>
      <c r="M387" s="309"/>
      <c r="N387" s="53">
        <v>0</v>
      </c>
      <c r="O387" s="311">
        <v>91.489901046511633</v>
      </c>
      <c r="P387" s="311"/>
      <c r="Q387" s="311"/>
      <c r="R387" s="55">
        <v>0</v>
      </c>
    </row>
    <row r="388" spans="1:18" ht="95.25" customHeight="1" x14ac:dyDescent="0.2">
      <c r="A388" s="339" t="s">
        <v>388</v>
      </c>
      <c r="B388" s="340"/>
      <c r="C388" s="308" t="s">
        <v>115</v>
      </c>
      <c r="D388" s="308"/>
      <c r="E388" s="202" t="s">
        <v>379</v>
      </c>
      <c r="F388" s="202" t="s">
        <v>389</v>
      </c>
      <c r="G388" s="308"/>
      <c r="H388" s="308"/>
      <c r="I388" s="309">
        <v>30249800</v>
      </c>
      <c r="J388" s="309"/>
      <c r="K388" s="203">
        <v>0</v>
      </c>
      <c r="L388" s="309">
        <v>23698235.329999998</v>
      </c>
      <c r="M388" s="309"/>
      <c r="N388" s="203">
        <v>0</v>
      </c>
      <c r="O388" s="311">
        <v>78.341791780441511</v>
      </c>
      <c r="P388" s="311"/>
      <c r="Q388" s="311"/>
      <c r="R388" s="55">
        <v>0</v>
      </c>
    </row>
    <row r="389" spans="1:18" ht="57.75" customHeight="1" x14ac:dyDescent="0.2">
      <c r="A389" s="346" t="s">
        <v>110</v>
      </c>
      <c r="B389" s="347"/>
      <c r="C389" s="326" t="s">
        <v>115</v>
      </c>
      <c r="D389" s="326"/>
      <c r="E389" s="200" t="s">
        <v>379</v>
      </c>
      <c r="F389" s="200" t="s">
        <v>389</v>
      </c>
      <c r="G389" s="326" t="s">
        <v>111</v>
      </c>
      <c r="H389" s="326"/>
      <c r="I389" s="327">
        <v>30249800</v>
      </c>
      <c r="J389" s="327"/>
      <c r="K389" s="201">
        <v>0</v>
      </c>
      <c r="L389" s="327">
        <v>23698235.329999998</v>
      </c>
      <c r="M389" s="327"/>
      <c r="N389" s="201">
        <v>0</v>
      </c>
      <c r="O389" s="329">
        <v>78.341791780441511</v>
      </c>
      <c r="P389" s="329"/>
      <c r="Q389" s="329"/>
      <c r="R389" s="56">
        <v>0</v>
      </c>
    </row>
    <row r="390" spans="1:18" ht="58.5" customHeight="1" x14ac:dyDescent="0.2">
      <c r="A390" s="339" t="s">
        <v>112</v>
      </c>
      <c r="B390" s="340"/>
      <c r="C390" s="308" t="s">
        <v>115</v>
      </c>
      <c r="D390" s="308"/>
      <c r="E390" s="52" t="s">
        <v>379</v>
      </c>
      <c r="F390" s="52" t="s">
        <v>389</v>
      </c>
      <c r="G390" s="308" t="s">
        <v>113</v>
      </c>
      <c r="H390" s="308"/>
      <c r="I390" s="309">
        <v>30249800</v>
      </c>
      <c r="J390" s="309"/>
      <c r="K390" s="53">
        <v>0</v>
      </c>
      <c r="L390" s="309">
        <v>23698235.329999998</v>
      </c>
      <c r="M390" s="309"/>
      <c r="N390" s="53">
        <v>0</v>
      </c>
      <c r="O390" s="311">
        <v>78.341791780441511</v>
      </c>
      <c r="P390" s="311"/>
      <c r="Q390" s="311"/>
      <c r="R390" s="55">
        <v>0</v>
      </c>
    </row>
    <row r="391" spans="1:18" ht="86.25" customHeight="1" x14ac:dyDescent="0.2">
      <c r="A391" s="339" t="s">
        <v>390</v>
      </c>
      <c r="B391" s="340"/>
      <c r="C391" s="308" t="s">
        <v>115</v>
      </c>
      <c r="D391" s="308"/>
      <c r="E391" s="52" t="s">
        <v>379</v>
      </c>
      <c r="F391" s="52" t="s">
        <v>391</v>
      </c>
      <c r="G391" s="308"/>
      <c r="H391" s="308"/>
      <c r="I391" s="309">
        <v>19576000</v>
      </c>
      <c r="J391" s="309"/>
      <c r="K391" s="53">
        <v>0</v>
      </c>
      <c r="L391" s="309">
        <v>15397461.26</v>
      </c>
      <c r="M391" s="309"/>
      <c r="N391" s="53">
        <v>0</v>
      </c>
      <c r="O391" s="311">
        <v>78.65478780138946</v>
      </c>
      <c r="P391" s="311"/>
      <c r="Q391" s="311"/>
      <c r="R391" s="55">
        <v>0</v>
      </c>
    </row>
    <row r="392" spans="1:18" ht="53.25" customHeight="1" x14ac:dyDescent="0.2">
      <c r="A392" s="339" t="s">
        <v>110</v>
      </c>
      <c r="B392" s="340"/>
      <c r="C392" s="308" t="s">
        <v>115</v>
      </c>
      <c r="D392" s="308"/>
      <c r="E392" s="52" t="s">
        <v>379</v>
      </c>
      <c r="F392" s="52" t="s">
        <v>391</v>
      </c>
      <c r="G392" s="308" t="s">
        <v>111</v>
      </c>
      <c r="H392" s="308"/>
      <c r="I392" s="309">
        <v>19576000</v>
      </c>
      <c r="J392" s="309"/>
      <c r="K392" s="53">
        <v>0</v>
      </c>
      <c r="L392" s="309">
        <v>15397461.26</v>
      </c>
      <c r="M392" s="309"/>
      <c r="N392" s="53">
        <v>0</v>
      </c>
      <c r="O392" s="311">
        <v>78.65478780138946</v>
      </c>
      <c r="P392" s="311"/>
      <c r="Q392" s="311"/>
      <c r="R392" s="55">
        <v>0</v>
      </c>
    </row>
    <row r="393" spans="1:18" ht="51.75" customHeight="1" x14ac:dyDescent="0.2">
      <c r="A393" s="339" t="s">
        <v>112</v>
      </c>
      <c r="B393" s="340"/>
      <c r="C393" s="308" t="s">
        <v>115</v>
      </c>
      <c r="D393" s="308"/>
      <c r="E393" s="52" t="s">
        <v>379</v>
      </c>
      <c r="F393" s="52" t="s">
        <v>391</v>
      </c>
      <c r="G393" s="308" t="s">
        <v>113</v>
      </c>
      <c r="H393" s="308"/>
      <c r="I393" s="309">
        <v>19576000</v>
      </c>
      <c r="J393" s="309"/>
      <c r="K393" s="53">
        <v>0</v>
      </c>
      <c r="L393" s="309">
        <v>15397461.26</v>
      </c>
      <c r="M393" s="309"/>
      <c r="N393" s="53">
        <v>0</v>
      </c>
      <c r="O393" s="311">
        <v>78.65478780138946</v>
      </c>
      <c r="P393" s="311"/>
      <c r="Q393" s="311"/>
      <c r="R393" s="55">
        <v>0</v>
      </c>
    </row>
    <row r="394" spans="1:18" ht="45" customHeight="1" x14ac:dyDescent="0.2">
      <c r="A394" s="348" t="s">
        <v>392</v>
      </c>
      <c r="B394" s="349"/>
      <c r="C394" s="314" t="s">
        <v>115</v>
      </c>
      <c r="D394" s="314"/>
      <c r="E394" s="48" t="s">
        <v>272</v>
      </c>
      <c r="F394" s="48"/>
      <c r="G394" s="314"/>
      <c r="H394" s="314"/>
      <c r="I394" s="315">
        <v>1342189602.8900001</v>
      </c>
      <c r="J394" s="315"/>
      <c r="K394" s="49">
        <v>0</v>
      </c>
      <c r="L394" s="315">
        <v>1296459370.8399999</v>
      </c>
      <c r="M394" s="315"/>
      <c r="N394" s="49">
        <v>0</v>
      </c>
      <c r="O394" s="317">
        <v>96.592863485789636</v>
      </c>
      <c r="P394" s="317"/>
      <c r="Q394" s="317"/>
      <c r="R394" s="51">
        <v>0</v>
      </c>
    </row>
    <row r="395" spans="1:18" ht="53.25" customHeight="1" x14ac:dyDescent="0.2">
      <c r="A395" s="339" t="s">
        <v>380</v>
      </c>
      <c r="B395" s="340"/>
      <c r="C395" s="308" t="s">
        <v>115</v>
      </c>
      <c r="D395" s="308"/>
      <c r="E395" s="52" t="s">
        <v>272</v>
      </c>
      <c r="F395" s="52" t="s">
        <v>381</v>
      </c>
      <c r="G395" s="308"/>
      <c r="H395" s="308"/>
      <c r="I395" s="309">
        <v>1316913002.8900001</v>
      </c>
      <c r="J395" s="309"/>
      <c r="K395" s="53">
        <v>0</v>
      </c>
      <c r="L395" s="309">
        <v>1271182796.77</v>
      </c>
      <c r="M395" s="309"/>
      <c r="N395" s="53">
        <v>0</v>
      </c>
      <c r="O395" s="311">
        <v>96.527469466878685</v>
      </c>
      <c r="P395" s="311"/>
      <c r="Q395" s="311"/>
      <c r="R395" s="55">
        <v>0</v>
      </c>
    </row>
    <row r="396" spans="1:18" ht="29.25" customHeight="1" x14ac:dyDescent="0.2">
      <c r="A396" s="339" t="s">
        <v>393</v>
      </c>
      <c r="B396" s="340"/>
      <c r="C396" s="308" t="s">
        <v>115</v>
      </c>
      <c r="D396" s="308"/>
      <c r="E396" s="52" t="s">
        <v>272</v>
      </c>
      <c r="F396" s="52" t="s">
        <v>394</v>
      </c>
      <c r="G396" s="308"/>
      <c r="H396" s="308"/>
      <c r="I396" s="309">
        <v>1259434075.52</v>
      </c>
      <c r="J396" s="309"/>
      <c r="K396" s="53">
        <v>0</v>
      </c>
      <c r="L396" s="309">
        <v>1214572307.7</v>
      </c>
      <c r="M396" s="309"/>
      <c r="N396" s="53">
        <v>0</v>
      </c>
      <c r="O396" s="311">
        <v>96.437942351093113</v>
      </c>
      <c r="P396" s="311"/>
      <c r="Q396" s="311"/>
      <c r="R396" s="55">
        <v>0</v>
      </c>
    </row>
    <row r="397" spans="1:18" ht="55.5" customHeight="1" x14ac:dyDescent="0.2">
      <c r="A397" s="339" t="s">
        <v>395</v>
      </c>
      <c r="B397" s="340"/>
      <c r="C397" s="308" t="s">
        <v>115</v>
      </c>
      <c r="D397" s="308"/>
      <c r="E397" s="52" t="s">
        <v>272</v>
      </c>
      <c r="F397" s="52" t="s">
        <v>396</v>
      </c>
      <c r="G397" s="308"/>
      <c r="H397" s="308"/>
      <c r="I397" s="309">
        <v>27291282.27</v>
      </c>
      <c r="J397" s="309"/>
      <c r="K397" s="53">
        <v>0</v>
      </c>
      <c r="L397" s="309">
        <v>23842788.210000001</v>
      </c>
      <c r="M397" s="309"/>
      <c r="N397" s="53">
        <v>0</v>
      </c>
      <c r="O397" s="311">
        <v>87.364118600646464</v>
      </c>
      <c r="P397" s="311"/>
      <c r="Q397" s="311"/>
      <c r="R397" s="55">
        <v>0</v>
      </c>
    </row>
    <row r="398" spans="1:18" ht="74.25" customHeight="1" x14ac:dyDescent="0.2">
      <c r="A398" s="339" t="s">
        <v>397</v>
      </c>
      <c r="B398" s="340"/>
      <c r="C398" s="308" t="s">
        <v>115</v>
      </c>
      <c r="D398" s="308"/>
      <c r="E398" s="52" t="s">
        <v>272</v>
      </c>
      <c r="F398" s="52" t="s">
        <v>398</v>
      </c>
      <c r="G398" s="308"/>
      <c r="H398" s="308"/>
      <c r="I398" s="309">
        <v>27291282.27</v>
      </c>
      <c r="J398" s="309"/>
      <c r="K398" s="53">
        <v>0</v>
      </c>
      <c r="L398" s="309">
        <v>23842788.210000001</v>
      </c>
      <c r="M398" s="309"/>
      <c r="N398" s="53">
        <v>0</v>
      </c>
      <c r="O398" s="311">
        <v>87.364118600646464</v>
      </c>
      <c r="P398" s="311"/>
      <c r="Q398" s="311"/>
      <c r="R398" s="55">
        <v>0</v>
      </c>
    </row>
    <row r="399" spans="1:18" ht="60" customHeight="1" x14ac:dyDescent="0.2">
      <c r="A399" s="339" t="s">
        <v>110</v>
      </c>
      <c r="B399" s="340"/>
      <c r="C399" s="308" t="s">
        <v>115</v>
      </c>
      <c r="D399" s="308"/>
      <c r="E399" s="202" t="s">
        <v>272</v>
      </c>
      <c r="F399" s="202" t="s">
        <v>398</v>
      </c>
      <c r="G399" s="308" t="s">
        <v>111</v>
      </c>
      <c r="H399" s="308"/>
      <c r="I399" s="309">
        <v>27291282.27</v>
      </c>
      <c r="J399" s="309"/>
      <c r="K399" s="203">
        <v>0</v>
      </c>
      <c r="L399" s="309">
        <v>23842788.210000001</v>
      </c>
      <c r="M399" s="309"/>
      <c r="N399" s="203">
        <v>0</v>
      </c>
      <c r="O399" s="311">
        <v>87.364118600646464</v>
      </c>
      <c r="P399" s="311"/>
      <c r="Q399" s="311"/>
      <c r="R399" s="55">
        <v>0</v>
      </c>
    </row>
    <row r="400" spans="1:18" ht="60.75" customHeight="1" x14ac:dyDescent="0.2">
      <c r="A400" s="346" t="s">
        <v>112</v>
      </c>
      <c r="B400" s="347"/>
      <c r="C400" s="326" t="s">
        <v>115</v>
      </c>
      <c r="D400" s="326"/>
      <c r="E400" s="200" t="s">
        <v>272</v>
      </c>
      <c r="F400" s="200" t="s">
        <v>398</v>
      </c>
      <c r="G400" s="326" t="s">
        <v>113</v>
      </c>
      <c r="H400" s="326"/>
      <c r="I400" s="327">
        <v>27291282.27</v>
      </c>
      <c r="J400" s="327"/>
      <c r="K400" s="201">
        <v>0</v>
      </c>
      <c r="L400" s="327">
        <v>23842788.210000001</v>
      </c>
      <c r="M400" s="327"/>
      <c r="N400" s="201">
        <v>0</v>
      </c>
      <c r="O400" s="329">
        <v>87.364118600646464</v>
      </c>
      <c r="P400" s="329"/>
      <c r="Q400" s="329"/>
      <c r="R400" s="56">
        <v>0</v>
      </c>
    </row>
    <row r="401" spans="1:18" ht="68.25" customHeight="1" x14ac:dyDescent="0.2">
      <c r="A401" s="339" t="s">
        <v>399</v>
      </c>
      <c r="B401" s="340"/>
      <c r="C401" s="308" t="s">
        <v>115</v>
      </c>
      <c r="D401" s="308"/>
      <c r="E401" s="52" t="s">
        <v>272</v>
      </c>
      <c r="F401" s="52" t="s">
        <v>400</v>
      </c>
      <c r="G401" s="308"/>
      <c r="H401" s="308"/>
      <c r="I401" s="309">
        <v>1232142793.25</v>
      </c>
      <c r="J401" s="309"/>
      <c r="K401" s="53">
        <v>0</v>
      </c>
      <c r="L401" s="309">
        <v>1190729519.49</v>
      </c>
      <c r="M401" s="309"/>
      <c r="N401" s="53">
        <v>0</v>
      </c>
      <c r="O401" s="311">
        <v>96.638922535044415</v>
      </c>
      <c r="P401" s="311"/>
      <c r="Q401" s="311"/>
      <c r="R401" s="55">
        <v>0</v>
      </c>
    </row>
    <row r="402" spans="1:18" ht="51.75" customHeight="1" x14ac:dyDescent="0.2">
      <c r="A402" s="339" t="s">
        <v>401</v>
      </c>
      <c r="B402" s="340"/>
      <c r="C402" s="308" t="s">
        <v>115</v>
      </c>
      <c r="D402" s="308"/>
      <c r="E402" s="52" t="s">
        <v>272</v>
      </c>
      <c r="F402" s="52" t="s">
        <v>402</v>
      </c>
      <c r="G402" s="308"/>
      <c r="H402" s="308"/>
      <c r="I402" s="309">
        <v>846557999.02999997</v>
      </c>
      <c r="J402" s="309"/>
      <c r="K402" s="53">
        <v>0</v>
      </c>
      <c r="L402" s="309">
        <v>824665736.37</v>
      </c>
      <c r="M402" s="309"/>
      <c r="N402" s="53">
        <v>0</v>
      </c>
      <c r="O402" s="311">
        <v>97.413967774791047</v>
      </c>
      <c r="P402" s="311"/>
      <c r="Q402" s="311"/>
      <c r="R402" s="55">
        <v>0</v>
      </c>
    </row>
    <row r="403" spans="1:18" ht="48" customHeight="1" x14ac:dyDescent="0.2">
      <c r="A403" s="339" t="s">
        <v>110</v>
      </c>
      <c r="B403" s="340"/>
      <c r="C403" s="308" t="s">
        <v>115</v>
      </c>
      <c r="D403" s="308"/>
      <c r="E403" s="52" t="s">
        <v>272</v>
      </c>
      <c r="F403" s="52" t="s">
        <v>402</v>
      </c>
      <c r="G403" s="308" t="s">
        <v>111</v>
      </c>
      <c r="H403" s="308"/>
      <c r="I403" s="309">
        <v>638703999.02999997</v>
      </c>
      <c r="J403" s="309"/>
      <c r="K403" s="53">
        <v>0</v>
      </c>
      <c r="L403" s="309">
        <v>616812654.37</v>
      </c>
      <c r="M403" s="309"/>
      <c r="N403" s="53">
        <v>0</v>
      </c>
      <c r="O403" s="311">
        <v>96.572536778657039</v>
      </c>
      <c r="P403" s="311"/>
      <c r="Q403" s="311"/>
      <c r="R403" s="55">
        <v>0</v>
      </c>
    </row>
    <row r="404" spans="1:18" ht="48" customHeight="1" x14ac:dyDescent="0.2">
      <c r="A404" s="339" t="s">
        <v>112</v>
      </c>
      <c r="B404" s="340"/>
      <c r="C404" s="308" t="s">
        <v>115</v>
      </c>
      <c r="D404" s="308"/>
      <c r="E404" s="52" t="s">
        <v>272</v>
      </c>
      <c r="F404" s="52" t="s">
        <v>402</v>
      </c>
      <c r="G404" s="308" t="s">
        <v>113</v>
      </c>
      <c r="H404" s="308"/>
      <c r="I404" s="309">
        <v>638703999.02999997</v>
      </c>
      <c r="J404" s="309"/>
      <c r="K404" s="53">
        <v>0</v>
      </c>
      <c r="L404" s="309">
        <v>616812654.37</v>
      </c>
      <c r="M404" s="309"/>
      <c r="N404" s="53">
        <v>0</v>
      </c>
      <c r="O404" s="311">
        <v>96.572536778657039</v>
      </c>
      <c r="P404" s="311"/>
      <c r="Q404" s="311"/>
      <c r="R404" s="55">
        <v>0</v>
      </c>
    </row>
    <row r="405" spans="1:18" ht="54.75" customHeight="1" x14ac:dyDescent="0.2">
      <c r="A405" s="339" t="s">
        <v>215</v>
      </c>
      <c r="B405" s="340"/>
      <c r="C405" s="308" t="s">
        <v>115</v>
      </c>
      <c r="D405" s="308"/>
      <c r="E405" s="52" t="s">
        <v>272</v>
      </c>
      <c r="F405" s="52" t="s">
        <v>402</v>
      </c>
      <c r="G405" s="308" t="s">
        <v>216</v>
      </c>
      <c r="H405" s="308"/>
      <c r="I405" s="309">
        <v>207750000</v>
      </c>
      <c r="J405" s="309"/>
      <c r="K405" s="53">
        <v>0</v>
      </c>
      <c r="L405" s="309">
        <v>207750000</v>
      </c>
      <c r="M405" s="309"/>
      <c r="N405" s="53">
        <v>0</v>
      </c>
      <c r="O405" s="311">
        <v>100</v>
      </c>
      <c r="P405" s="311"/>
      <c r="Q405" s="311"/>
      <c r="R405" s="55">
        <v>0</v>
      </c>
    </row>
    <row r="406" spans="1:18" ht="35.25" customHeight="1" x14ac:dyDescent="0.2">
      <c r="A406" s="339" t="s">
        <v>217</v>
      </c>
      <c r="B406" s="340"/>
      <c r="C406" s="308" t="s">
        <v>115</v>
      </c>
      <c r="D406" s="308"/>
      <c r="E406" s="52" t="s">
        <v>272</v>
      </c>
      <c r="F406" s="52" t="s">
        <v>402</v>
      </c>
      <c r="G406" s="308" t="s">
        <v>218</v>
      </c>
      <c r="H406" s="308"/>
      <c r="I406" s="309">
        <v>207750000</v>
      </c>
      <c r="J406" s="309"/>
      <c r="K406" s="53">
        <v>0</v>
      </c>
      <c r="L406" s="309">
        <v>207750000</v>
      </c>
      <c r="M406" s="309"/>
      <c r="N406" s="53">
        <v>0</v>
      </c>
      <c r="O406" s="311">
        <v>100</v>
      </c>
      <c r="P406" s="311"/>
      <c r="Q406" s="311"/>
      <c r="R406" s="55">
        <v>0</v>
      </c>
    </row>
    <row r="407" spans="1:18" ht="30" customHeight="1" x14ac:dyDescent="0.2">
      <c r="A407" s="339" t="s">
        <v>151</v>
      </c>
      <c r="B407" s="340"/>
      <c r="C407" s="308" t="s">
        <v>115</v>
      </c>
      <c r="D407" s="308"/>
      <c r="E407" s="52" t="s">
        <v>272</v>
      </c>
      <c r="F407" s="52" t="s">
        <v>402</v>
      </c>
      <c r="G407" s="308" t="s">
        <v>152</v>
      </c>
      <c r="H407" s="308"/>
      <c r="I407" s="309">
        <v>104000</v>
      </c>
      <c r="J407" s="309"/>
      <c r="K407" s="53">
        <v>0</v>
      </c>
      <c r="L407" s="309">
        <v>103082</v>
      </c>
      <c r="M407" s="309"/>
      <c r="N407" s="53">
        <v>0</v>
      </c>
      <c r="O407" s="311">
        <v>99.117307692307691</v>
      </c>
      <c r="P407" s="311"/>
      <c r="Q407" s="311"/>
      <c r="R407" s="55">
        <v>0</v>
      </c>
    </row>
    <row r="408" spans="1:18" ht="35.25" customHeight="1" x14ac:dyDescent="0.2">
      <c r="A408" s="339" t="s">
        <v>153</v>
      </c>
      <c r="B408" s="340"/>
      <c r="C408" s="308" t="s">
        <v>115</v>
      </c>
      <c r="D408" s="308"/>
      <c r="E408" s="52" t="s">
        <v>272</v>
      </c>
      <c r="F408" s="52" t="s">
        <v>402</v>
      </c>
      <c r="G408" s="308" t="s">
        <v>154</v>
      </c>
      <c r="H408" s="308"/>
      <c r="I408" s="309">
        <v>104000</v>
      </c>
      <c r="J408" s="309"/>
      <c r="K408" s="53">
        <v>0</v>
      </c>
      <c r="L408" s="309">
        <v>103082</v>
      </c>
      <c r="M408" s="309"/>
      <c r="N408" s="53">
        <v>0</v>
      </c>
      <c r="O408" s="311">
        <v>99.117307692307691</v>
      </c>
      <c r="P408" s="311"/>
      <c r="Q408" s="311"/>
      <c r="R408" s="55">
        <v>0</v>
      </c>
    </row>
    <row r="409" spans="1:18" ht="40.5" customHeight="1" x14ac:dyDescent="0.2">
      <c r="A409" s="339" t="s">
        <v>403</v>
      </c>
      <c r="B409" s="340"/>
      <c r="C409" s="308" t="s">
        <v>115</v>
      </c>
      <c r="D409" s="308"/>
      <c r="E409" s="52" t="s">
        <v>272</v>
      </c>
      <c r="F409" s="52" t="s">
        <v>404</v>
      </c>
      <c r="G409" s="308"/>
      <c r="H409" s="308"/>
      <c r="I409" s="309">
        <v>92977870.459999993</v>
      </c>
      <c r="J409" s="309"/>
      <c r="K409" s="53">
        <v>0</v>
      </c>
      <c r="L409" s="309">
        <v>90663930.579999998</v>
      </c>
      <c r="M409" s="309"/>
      <c r="N409" s="53">
        <v>0</v>
      </c>
      <c r="O409" s="311">
        <v>97.511300410998899</v>
      </c>
      <c r="P409" s="311"/>
      <c r="Q409" s="311"/>
      <c r="R409" s="55">
        <v>0</v>
      </c>
    </row>
    <row r="410" spans="1:18" ht="45.75" customHeight="1" x14ac:dyDescent="0.2">
      <c r="A410" s="339" t="s">
        <v>110</v>
      </c>
      <c r="B410" s="340"/>
      <c r="C410" s="308" t="s">
        <v>115</v>
      </c>
      <c r="D410" s="308"/>
      <c r="E410" s="52" t="s">
        <v>272</v>
      </c>
      <c r="F410" s="52" t="s">
        <v>404</v>
      </c>
      <c r="G410" s="308" t="s">
        <v>111</v>
      </c>
      <c r="H410" s="308"/>
      <c r="I410" s="309">
        <v>92477870.459999993</v>
      </c>
      <c r="J410" s="309"/>
      <c r="K410" s="53">
        <v>0</v>
      </c>
      <c r="L410" s="309">
        <v>90163930.579999998</v>
      </c>
      <c r="M410" s="309"/>
      <c r="N410" s="53">
        <v>0</v>
      </c>
      <c r="O410" s="311">
        <v>97.497844761681819</v>
      </c>
      <c r="P410" s="311"/>
      <c r="Q410" s="311"/>
      <c r="R410" s="55">
        <v>0</v>
      </c>
    </row>
    <row r="411" spans="1:18" ht="45" customHeight="1" x14ac:dyDescent="0.2">
      <c r="A411" s="339" t="s">
        <v>112</v>
      </c>
      <c r="B411" s="340"/>
      <c r="C411" s="308" t="s">
        <v>115</v>
      </c>
      <c r="D411" s="308"/>
      <c r="E411" s="202" t="s">
        <v>272</v>
      </c>
      <c r="F411" s="202" t="s">
        <v>404</v>
      </c>
      <c r="G411" s="308" t="s">
        <v>113</v>
      </c>
      <c r="H411" s="308"/>
      <c r="I411" s="309">
        <v>92477870.459999993</v>
      </c>
      <c r="J411" s="309"/>
      <c r="K411" s="203">
        <v>0</v>
      </c>
      <c r="L411" s="309">
        <v>90163930.579999998</v>
      </c>
      <c r="M411" s="309"/>
      <c r="N411" s="203">
        <v>0</v>
      </c>
      <c r="O411" s="311">
        <v>97.497844761681819</v>
      </c>
      <c r="P411" s="311"/>
      <c r="Q411" s="311"/>
      <c r="R411" s="55">
        <v>0</v>
      </c>
    </row>
    <row r="412" spans="1:18" ht="46.5" customHeight="1" x14ac:dyDescent="0.2">
      <c r="A412" s="346" t="s">
        <v>215</v>
      </c>
      <c r="B412" s="347"/>
      <c r="C412" s="326" t="s">
        <v>115</v>
      </c>
      <c r="D412" s="326"/>
      <c r="E412" s="200" t="s">
        <v>272</v>
      </c>
      <c r="F412" s="200" t="s">
        <v>404</v>
      </c>
      <c r="G412" s="326" t="s">
        <v>216</v>
      </c>
      <c r="H412" s="326"/>
      <c r="I412" s="327">
        <v>500000</v>
      </c>
      <c r="J412" s="327"/>
      <c r="K412" s="201">
        <v>0</v>
      </c>
      <c r="L412" s="327">
        <v>500000</v>
      </c>
      <c r="M412" s="327"/>
      <c r="N412" s="201">
        <v>0</v>
      </c>
      <c r="O412" s="329">
        <v>100</v>
      </c>
      <c r="P412" s="329"/>
      <c r="Q412" s="329"/>
      <c r="R412" s="56">
        <v>0</v>
      </c>
    </row>
    <row r="413" spans="1:18" ht="36.75" customHeight="1" x14ac:dyDescent="0.2">
      <c r="A413" s="339" t="s">
        <v>217</v>
      </c>
      <c r="B413" s="340"/>
      <c r="C413" s="308" t="s">
        <v>115</v>
      </c>
      <c r="D413" s="308"/>
      <c r="E413" s="52" t="s">
        <v>272</v>
      </c>
      <c r="F413" s="52" t="s">
        <v>404</v>
      </c>
      <c r="G413" s="308" t="s">
        <v>218</v>
      </c>
      <c r="H413" s="308"/>
      <c r="I413" s="309">
        <v>500000</v>
      </c>
      <c r="J413" s="309"/>
      <c r="K413" s="53">
        <v>0</v>
      </c>
      <c r="L413" s="309">
        <v>500000</v>
      </c>
      <c r="M413" s="309"/>
      <c r="N413" s="53">
        <v>0</v>
      </c>
      <c r="O413" s="311">
        <v>100</v>
      </c>
      <c r="P413" s="311"/>
      <c r="Q413" s="311"/>
      <c r="R413" s="55">
        <v>0</v>
      </c>
    </row>
    <row r="414" spans="1:18" ht="52.5" customHeight="1" x14ac:dyDescent="0.2">
      <c r="A414" s="339" t="s">
        <v>405</v>
      </c>
      <c r="B414" s="340"/>
      <c r="C414" s="308" t="s">
        <v>115</v>
      </c>
      <c r="D414" s="308"/>
      <c r="E414" s="52" t="s">
        <v>272</v>
      </c>
      <c r="F414" s="52" t="s">
        <v>406</v>
      </c>
      <c r="G414" s="308"/>
      <c r="H414" s="308"/>
      <c r="I414" s="309">
        <v>16501025.189999999</v>
      </c>
      <c r="J414" s="309"/>
      <c r="K414" s="53">
        <v>0</v>
      </c>
      <c r="L414" s="309">
        <v>16046771.640000001</v>
      </c>
      <c r="M414" s="309"/>
      <c r="N414" s="53">
        <v>0</v>
      </c>
      <c r="O414" s="311">
        <v>97.247119225808547</v>
      </c>
      <c r="P414" s="311"/>
      <c r="Q414" s="311"/>
      <c r="R414" s="55">
        <v>0</v>
      </c>
    </row>
    <row r="415" spans="1:18" ht="60" customHeight="1" x14ac:dyDescent="0.2">
      <c r="A415" s="339" t="s">
        <v>110</v>
      </c>
      <c r="B415" s="340"/>
      <c r="C415" s="308" t="s">
        <v>115</v>
      </c>
      <c r="D415" s="308"/>
      <c r="E415" s="52" t="s">
        <v>272</v>
      </c>
      <c r="F415" s="52" t="s">
        <v>406</v>
      </c>
      <c r="G415" s="308" t="s">
        <v>111</v>
      </c>
      <c r="H415" s="308"/>
      <c r="I415" s="309">
        <v>13728831.359999999</v>
      </c>
      <c r="J415" s="309"/>
      <c r="K415" s="53">
        <v>0</v>
      </c>
      <c r="L415" s="309">
        <v>13274577.810000001</v>
      </c>
      <c r="M415" s="309"/>
      <c r="N415" s="53">
        <v>0</v>
      </c>
      <c r="O415" s="311">
        <v>96.69124386418278</v>
      </c>
      <c r="P415" s="311"/>
      <c r="Q415" s="311"/>
      <c r="R415" s="55">
        <v>0</v>
      </c>
    </row>
    <row r="416" spans="1:18" ht="54.75" customHeight="1" x14ac:dyDescent="0.2">
      <c r="A416" s="339" t="s">
        <v>112</v>
      </c>
      <c r="B416" s="340"/>
      <c r="C416" s="308" t="s">
        <v>115</v>
      </c>
      <c r="D416" s="308"/>
      <c r="E416" s="52" t="s">
        <v>272</v>
      </c>
      <c r="F416" s="52" t="s">
        <v>406</v>
      </c>
      <c r="G416" s="308" t="s">
        <v>113</v>
      </c>
      <c r="H416" s="308"/>
      <c r="I416" s="309">
        <v>13728831.359999999</v>
      </c>
      <c r="J416" s="309"/>
      <c r="K416" s="53">
        <v>0</v>
      </c>
      <c r="L416" s="309">
        <v>13274577.810000001</v>
      </c>
      <c r="M416" s="309"/>
      <c r="N416" s="53">
        <v>0</v>
      </c>
      <c r="O416" s="311">
        <v>96.69124386418278</v>
      </c>
      <c r="P416" s="311"/>
      <c r="Q416" s="311"/>
      <c r="R416" s="55">
        <v>0</v>
      </c>
    </row>
    <row r="417" spans="1:18" ht="48.75" customHeight="1" x14ac:dyDescent="0.2">
      <c r="A417" s="339" t="s">
        <v>215</v>
      </c>
      <c r="B417" s="340"/>
      <c r="C417" s="308" t="s">
        <v>115</v>
      </c>
      <c r="D417" s="308"/>
      <c r="E417" s="52" t="s">
        <v>272</v>
      </c>
      <c r="F417" s="52" t="s">
        <v>406</v>
      </c>
      <c r="G417" s="308" t="s">
        <v>216</v>
      </c>
      <c r="H417" s="308"/>
      <c r="I417" s="309">
        <v>2772193.83</v>
      </c>
      <c r="J417" s="309"/>
      <c r="K417" s="53">
        <v>0</v>
      </c>
      <c r="L417" s="309">
        <v>2772193.83</v>
      </c>
      <c r="M417" s="309"/>
      <c r="N417" s="53">
        <v>0</v>
      </c>
      <c r="O417" s="311">
        <v>100</v>
      </c>
      <c r="P417" s="311"/>
      <c r="Q417" s="311"/>
      <c r="R417" s="55">
        <v>0</v>
      </c>
    </row>
    <row r="418" spans="1:18" ht="37.5" customHeight="1" x14ac:dyDescent="0.2">
      <c r="A418" s="339" t="s">
        <v>217</v>
      </c>
      <c r="B418" s="340"/>
      <c r="C418" s="308" t="s">
        <v>115</v>
      </c>
      <c r="D418" s="308"/>
      <c r="E418" s="52" t="s">
        <v>272</v>
      </c>
      <c r="F418" s="52" t="s">
        <v>406</v>
      </c>
      <c r="G418" s="308" t="s">
        <v>218</v>
      </c>
      <c r="H418" s="308"/>
      <c r="I418" s="309">
        <v>2772193.83</v>
      </c>
      <c r="J418" s="309"/>
      <c r="K418" s="53">
        <v>0</v>
      </c>
      <c r="L418" s="309">
        <v>2772193.83</v>
      </c>
      <c r="M418" s="309"/>
      <c r="N418" s="53">
        <v>0</v>
      </c>
      <c r="O418" s="311">
        <v>100</v>
      </c>
      <c r="P418" s="311"/>
      <c r="Q418" s="311"/>
      <c r="R418" s="55">
        <v>0</v>
      </c>
    </row>
    <row r="419" spans="1:18" ht="77.25" customHeight="1" x14ac:dyDescent="0.2">
      <c r="A419" s="339" t="s">
        <v>407</v>
      </c>
      <c r="B419" s="340"/>
      <c r="C419" s="308" t="s">
        <v>115</v>
      </c>
      <c r="D419" s="308"/>
      <c r="E419" s="52" t="s">
        <v>272</v>
      </c>
      <c r="F419" s="52" t="s">
        <v>408</v>
      </c>
      <c r="G419" s="308"/>
      <c r="H419" s="308"/>
      <c r="I419" s="309">
        <v>78870898.569999993</v>
      </c>
      <c r="J419" s="309"/>
      <c r="K419" s="53">
        <v>0</v>
      </c>
      <c r="L419" s="309">
        <v>68204538.920000002</v>
      </c>
      <c r="M419" s="309"/>
      <c r="N419" s="53">
        <v>0</v>
      </c>
      <c r="O419" s="311">
        <v>86.476178358062811</v>
      </c>
      <c r="P419" s="311"/>
      <c r="Q419" s="311"/>
      <c r="R419" s="55">
        <v>0</v>
      </c>
    </row>
    <row r="420" spans="1:18" ht="52.5" customHeight="1" x14ac:dyDescent="0.2">
      <c r="A420" s="339" t="s">
        <v>110</v>
      </c>
      <c r="B420" s="340"/>
      <c r="C420" s="308" t="s">
        <v>115</v>
      </c>
      <c r="D420" s="308"/>
      <c r="E420" s="52" t="s">
        <v>272</v>
      </c>
      <c r="F420" s="52" t="s">
        <v>408</v>
      </c>
      <c r="G420" s="308" t="s">
        <v>111</v>
      </c>
      <c r="H420" s="308"/>
      <c r="I420" s="309">
        <v>78870898.569999993</v>
      </c>
      <c r="J420" s="309"/>
      <c r="K420" s="53">
        <v>0</v>
      </c>
      <c r="L420" s="309">
        <v>68204538.920000002</v>
      </c>
      <c r="M420" s="309"/>
      <c r="N420" s="53">
        <v>0</v>
      </c>
      <c r="O420" s="311">
        <v>86.476178358062811</v>
      </c>
      <c r="P420" s="311"/>
      <c r="Q420" s="311"/>
      <c r="R420" s="55">
        <v>0</v>
      </c>
    </row>
    <row r="421" spans="1:18" ht="51.75" customHeight="1" x14ac:dyDescent="0.2">
      <c r="A421" s="339" t="s">
        <v>112</v>
      </c>
      <c r="B421" s="340"/>
      <c r="C421" s="308" t="s">
        <v>115</v>
      </c>
      <c r="D421" s="308"/>
      <c r="E421" s="52" t="s">
        <v>272</v>
      </c>
      <c r="F421" s="52" t="s">
        <v>408</v>
      </c>
      <c r="G421" s="308" t="s">
        <v>113</v>
      </c>
      <c r="H421" s="308"/>
      <c r="I421" s="309">
        <v>78870898.569999993</v>
      </c>
      <c r="J421" s="309"/>
      <c r="K421" s="53">
        <v>0</v>
      </c>
      <c r="L421" s="309">
        <v>68204538.920000002</v>
      </c>
      <c r="M421" s="309"/>
      <c r="N421" s="53">
        <v>0</v>
      </c>
      <c r="O421" s="311">
        <v>86.476178358062811</v>
      </c>
      <c r="P421" s="311"/>
      <c r="Q421" s="311"/>
      <c r="R421" s="55">
        <v>0</v>
      </c>
    </row>
    <row r="422" spans="1:18" ht="64.5" customHeight="1" x14ac:dyDescent="0.2">
      <c r="A422" s="339" t="s">
        <v>409</v>
      </c>
      <c r="B422" s="340"/>
      <c r="C422" s="308" t="s">
        <v>115</v>
      </c>
      <c r="D422" s="308"/>
      <c r="E422" s="202" t="s">
        <v>272</v>
      </c>
      <c r="F422" s="202" t="s">
        <v>410</v>
      </c>
      <c r="G422" s="308"/>
      <c r="H422" s="308"/>
      <c r="I422" s="309">
        <v>183878000</v>
      </c>
      <c r="J422" s="309"/>
      <c r="K422" s="203">
        <v>0</v>
      </c>
      <c r="L422" s="309">
        <v>178133660.97</v>
      </c>
      <c r="M422" s="309"/>
      <c r="N422" s="203">
        <v>0</v>
      </c>
      <c r="O422" s="311">
        <v>96.876005269798455</v>
      </c>
      <c r="P422" s="311"/>
      <c r="Q422" s="311"/>
      <c r="R422" s="55">
        <v>0</v>
      </c>
    </row>
    <row r="423" spans="1:18" ht="53.25" customHeight="1" x14ac:dyDescent="0.2">
      <c r="A423" s="346" t="s">
        <v>110</v>
      </c>
      <c r="B423" s="347"/>
      <c r="C423" s="326" t="s">
        <v>115</v>
      </c>
      <c r="D423" s="326"/>
      <c r="E423" s="200" t="s">
        <v>272</v>
      </c>
      <c r="F423" s="200" t="s">
        <v>410</v>
      </c>
      <c r="G423" s="326" t="s">
        <v>111</v>
      </c>
      <c r="H423" s="326"/>
      <c r="I423" s="327">
        <v>183878000</v>
      </c>
      <c r="J423" s="327"/>
      <c r="K423" s="201">
        <v>0</v>
      </c>
      <c r="L423" s="327">
        <v>178133660.97</v>
      </c>
      <c r="M423" s="327"/>
      <c r="N423" s="201">
        <v>0</v>
      </c>
      <c r="O423" s="329">
        <v>96.876005269798455</v>
      </c>
      <c r="P423" s="329"/>
      <c r="Q423" s="329"/>
      <c r="R423" s="56">
        <v>0</v>
      </c>
    </row>
    <row r="424" spans="1:18" ht="54" customHeight="1" x14ac:dyDescent="0.2">
      <c r="A424" s="339" t="s">
        <v>112</v>
      </c>
      <c r="B424" s="340"/>
      <c r="C424" s="308" t="s">
        <v>115</v>
      </c>
      <c r="D424" s="308"/>
      <c r="E424" s="52" t="s">
        <v>272</v>
      </c>
      <c r="F424" s="52" t="s">
        <v>410</v>
      </c>
      <c r="G424" s="308" t="s">
        <v>113</v>
      </c>
      <c r="H424" s="308"/>
      <c r="I424" s="309">
        <v>183878000</v>
      </c>
      <c r="J424" s="309"/>
      <c r="K424" s="53">
        <v>0</v>
      </c>
      <c r="L424" s="309">
        <v>178133660.97</v>
      </c>
      <c r="M424" s="309"/>
      <c r="N424" s="53">
        <v>0</v>
      </c>
      <c r="O424" s="311">
        <v>96.876005269798455</v>
      </c>
      <c r="P424" s="311"/>
      <c r="Q424" s="311"/>
      <c r="R424" s="55">
        <v>0</v>
      </c>
    </row>
    <row r="425" spans="1:18" ht="93" customHeight="1" x14ac:dyDescent="0.2">
      <c r="A425" s="339" t="s">
        <v>411</v>
      </c>
      <c r="B425" s="340"/>
      <c r="C425" s="308" t="s">
        <v>115</v>
      </c>
      <c r="D425" s="308"/>
      <c r="E425" s="52" t="s">
        <v>272</v>
      </c>
      <c r="F425" s="52" t="s">
        <v>412</v>
      </c>
      <c r="G425" s="308"/>
      <c r="H425" s="308"/>
      <c r="I425" s="309">
        <v>13357000</v>
      </c>
      <c r="J425" s="309"/>
      <c r="K425" s="53">
        <v>0</v>
      </c>
      <c r="L425" s="309">
        <v>13014881.01</v>
      </c>
      <c r="M425" s="309"/>
      <c r="N425" s="53">
        <v>0</v>
      </c>
      <c r="O425" s="311">
        <v>97.438653964213515</v>
      </c>
      <c r="P425" s="311"/>
      <c r="Q425" s="311"/>
      <c r="R425" s="55">
        <v>0</v>
      </c>
    </row>
    <row r="426" spans="1:18" ht="57" customHeight="1" x14ac:dyDescent="0.2">
      <c r="A426" s="339" t="s">
        <v>110</v>
      </c>
      <c r="B426" s="340"/>
      <c r="C426" s="308" t="s">
        <v>115</v>
      </c>
      <c r="D426" s="308"/>
      <c r="E426" s="52" t="s">
        <v>272</v>
      </c>
      <c r="F426" s="52" t="s">
        <v>412</v>
      </c>
      <c r="G426" s="308" t="s">
        <v>111</v>
      </c>
      <c r="H426" s="308"/>
      <c r="I426" s="309">
        <v>13357000</v>
      </c>
      <c r="J426" s="309"/>
      <c r="K426" s="53">
        <v>0</v>
      </c>
      <c r="L426" s="309">
        <v>13014881.01</v>
      </c>
      <c r="M426" s="309"/>
      <c r="N426" s="53">
        <v>0</v>
      </c>
      <c r="O426" s="311">
        <v>97.438653964213515</v>
      </c>
      <c r="P426" s="311"/>
      <c r="Q426" s="311"/>
      <c r="R426" s="55">
        <v>0</v>
      </c>
    </row>
    <row r="427" spans="1:18" ht="57" customHeight="1" x14ac:dyDescent="0.2">
      <c r="A427" s="339" t="s">
        <v>112</v>
      </c>
      <c r="B427" s="340"/>
      <c r="C427" s="308" t="s">
        <v>115</v>
      </c>
      <c r="D427" s="308"/>
      <c r="E427" s="52" t="s">
        <v>272</v>
      </c>
      <c r="F427" s="52" t="s">
        <v>412</v>
      </c>
      <c r="G427" s="308" t="s">
        <v>113</v>
      </c>
      <c r="H427" s="308"/>
      <c r="I427" s="309">
        <v>13357000</v>
      </c>
      <c r="J427" s="309"/>
      <c r="K427" s="53">
        <v>0</v>
      </c>
      <c r="L427" s="309">
        <v>13014881.01</v>
      </c>
      <c r="M427" s="309"/>
      <c r="N427" s="53">
        <v>0</v>
      </c>
      <c r="O427" s="311">
        <v>97.438653964213515</v>
      </c>
      <c r="P427" s="311"/>
      <c r="Q427" s="311"/>
      <c r="R427" s="55">
        <v>0</v>
      </c>
    </row>
    <row r="428" spans="1:18" ht="33.75" customHeight="1" x14ac:dyDescent="0.2">
      <c r="A428" s="339" t="s">
        <v>88</v>
      </c>
      <c r="B428" s="340"/>
      <c r="C428" s="308" t="s">
        <v>115</v>
      </c>
      <c r="D428" s="308"/>
      <c r="E428" s="52" t="s">
        <v>272</v>
      </c>
      <c r="F428" s="52" t="s">
        <v>413</v>
      </c>
      <c r="G428" s="308"/>
      <c r="H428" s="308"/>
      <c r="I428" s="309">
        <v>57478927.369999997</v>
      </c>
      <c r="J428" s="309"/>
      <c r="K428" s="53">
        <v>0</v>
      </c>
      <c r="L428" s="309">
        <v>56610489.07</v>
      </c>
      <c r="M428" s="309"/>
      <c r="N428" s="53">
        <v>0</v>
      </c>
      <c r="O428" s="311">
        <v>98.489118813213523</v>
      </c>
      <c r="P428" s="311"/>
      <c r="Q428" s="311"/>
      <c r="R428" s="55">
        <v>0</v>
      </c>
    </row>
    <row r="429" spans="1:18" ht="54" customHeight="1" x14ac:dyDescent="0.2">
      <c r="A429" s="339" t="s">
        <v>90</v>
      </c>
      <c r="B429" s="340"/>
      <c r="C429" s="308" t="s">
        <v>115</v>
      </c>
      <c r="D429" s="308"/>
      <c r="E429" s="52" t="s">
        <v>272</v>
      </c>
      <c r="F429" s="52" t="s">
        <v>414</v>
      </c>
      <c r="G429" s="308"/>
      <c r="H429" s="308"/>
      <c r="I429" s="309">
        <v>57478927.369999997</v>
      </c>
      <c r="J429" s="309"/>
      <c r="K429" s="53">
        <v>0</v>
      </c>
      <c r="L429" s="309">
        <v>56610489.07</v>
      </c>
      <c r="M429" s="309"/>
      <c r="N429" s="53">
        <v>0</v>
      </c>
      <c r="O429" s="311">
        <v>98.489118813213523</v>
      </c>
      <c r="P429" s="311"/>
      <c r="Q429" s="311"/>
      <c r="R429" s="55">
        <v>0</v>
      </c>
    </row>
    <row r="430" spans="1:18" ht="67.5" customHeight="1" x14ac:dyDescent="0.2">
      <c r="A430" s="339" t="s">
        <v>415</v>
      </c>
      <c r="B430" s="340"/>
      <c r="C430" s="308" t="s">
        <v>115</v>
      </c>
      <c r="D430" s="308"/>
      <c r="E430" s="52" t="s">
        <v>272</v>
      </c>
      <c r="F430" s="52" t="s">
        <v>416</v>
      </c>
      <c r="G430" s="308"/>
      <c r="H430" s="308"/>
      <c r="I430" s="309">
        <v>57478927.369999997</v>
      </c>
      <c r="J430" s="309"/>
      <c r="K430" s="53">
        <v>0</v>
      </c>
      <c r="L430" s="309">
        <v>56610489.07</v>
      </c>
      <c r="M430" s="309"/>
      <c r="N430" s="53">
        <v>0</v>
      </c>
      <c r="O430" s="311">
        <v>98.489118813213523</v>
      </c>
      <c r="P430" s="311"/>
      <c r="Q430" s="311"/>
      <c r="R430" s="55">
        <v>0</v>
      </c>
    </row>
    <row r="431" spans="1:18" ht="92.25" customHeight="1" x14ac:dyDescent="0.2">
      <c r="A431" s="339" t="s">
        <v>94</v>
      </c>
      <c r="B431" s="340"/>
      <c r="C431" s="308" t="s">
        <v>115</v>
      </c>
      <c r="D431" s="308"/>
      <c r="E431" s="202" t="s">
        <v>272</v>
      </c>
      <c r="F431" s="202" t="s">
        <v>416</v>
      </c>
      <c r="G431" s="308" t="s">
        <v>95</v>
      </c>
      <c r="H431" s="308"/>
      <c r="I431" s="309">
        <v>54214192.060000002</v>
      </c>
      <c r="J431" s="309"/>
      <c r="K431" s="203">
        <v>0</v>
      </c>
      <c r="L431" s="309">
        <v>54005149.640000001</v>
      </c>
      <c r="M431" s="309"/>
      <c r="N431" s="203">
        <v>0</v>
      </c>
      <c r="O431" s="311">
        <v>99.614413842470157</v>
      </c>
      <c r="P431" s="311"/>
      <c r="Q431" s="311"/>
      <c r="R431" s="55">
        <v>0</v>
      </c>
    </row>
    <row r="432" spans="1:18" ht="38.25" customHeight="1" x14ac:dyDescent="0.2">
      <c r="A432" s="346" t="s">
        <v>209</v>
      </c>
      <c r="B432" s="347"/>
      <c r="C432" s="326" t="s">
        <v>115</v>
      </c>
      <c r="D432" s="326"/>
      <c r="E432" s="200" t="s">
        <v>272</v>
      </c>
      <c r="F432" s="200" t="s">
        <v>416</v>
      </c>
      <c r="G432" s="326" t="s">
        <v>210</v>
      </c>
      <c r="H432" s="326"/>
      <c r="I432" s="327">
        <v>54214192.060000002</v>
      </c>
      <c r="J432" s="327"/>
      <c r="K432" s="201">
        <v>0</v>
      </c>
      <c r="L432" s="327">
        <v>54005149.640000001</v>
      </c>
      <c r="M432" s="327"/>
      <c r="N432" s="201">
        <v>0</v>
      </c>
      <c r="O432" s="329">
        <v>99.614413842470157</v>
      </c>
      <c r="P432" s="329"/>
      <c r="Q432" s="329"/>
      <c r="R432" s="56">
        <v>0</v>
      </c>
    </row>
    <row r="433" spans="1:18" ht="52.5" customHeight="1" x14ac:dyDescent="0.2">
      <c r="A433" s="339" t="s">
        <v>110</v>
      </c>
      <c r="B433" s="340"/>
      <c r="C433" s="308" t="s">
        <v>115</v>
      </c>
      <c r="D433" s="308"/>
      <c r="E433" s="52" t="s">
        <v>272</v>
      </c>
      <c r="F433" s="52" t="s">
        <v>416</v>
      </c>
      <c r="G433" s="308" t="s">
        <v>111</v>
      </c>
      <c r="H433" s="308"/>
      <c r="I433" s="309">
        <v>3054735.31</v>
      </c>
      <c r="J433" s="309"/>
      <c r="K433" s="53">
        <v>0</v>
      </c>
      <c r="L433" s="309">
        <v>2395339.4300000002</v>
      </c>
      <c r="M433" s="309"/>
      <c r="N433" s="53">
        <v>0</v>
      </c>
      <c r="O433" s="311">
        <v>78.413976561524095</v>
      </c>
      <c r="P433" s="311"/>
      <c r="Q433" s="311"/>
      <c r="R433" s="55">
        <v>0</v>
      </c>
    </row>
    <row r="434" spans="1:18" ht="50.25" customHeight="1" x14ac:dyDescent="0.2">
      <c r="A434" s="339" t="s">
        <v>112</v>
      </c>
      <c r="B434" s="340"/>
      <c r="C434" s="308" t="s">
        <v>115</v>
      </c>
      <c r="D434" s="308"/>
      <c r="E434" s="52" t="s">
        <v>272</v>
      </c>
      <c r="F434" s="52" t="s">
        <v>416</v>
      </c>
      <c r="G434" s="308" t="s">
        <v>113</v>
      </c>
      <c r="H434" s="308"/>
      <c r="I434" s="309">
        <v>3054735.31</v>
      </c>
      <c r="J434" s="309"/>
      <c r="K434" s="53">
        <v>0</v>
      </c>
      <c r="L434" s="309">
        <v>2395339.4300000002</v>
      </c>
      <c r="M434" s="309"/>
      <c r="N434" s="53">
        <v>0</v>
      </c>
      <c r="O434" s="311">
        <v>78.413976561524095</v>
      </c>
      <c r="P434" s="311"/>
      <c r="Q434" s="311"/>
      <c r="R434" s="55">
        <v>0</v>
      </c>
    </row>
    <row r="435" spans="1:18" ht="30.75" customHeight="1" x14ac:dyDescent="0.2">
      <c r="A435" s="339" t="s">
        <v>151</v>
      </c>
      <c r="B435" s="340"/>
      <c r="C435" s="308" t="s">
        <v>115</v>
      </c>
      <c r="D435" s="308"/>
      <c r="E435" s="52" t="s">
        <v>272</v>
      </c>
      <c r="F435" s="52" t="s">
        <v>416</v>
      </c>
      <c r="G435" s="308" t="s">
        <v>152</v>
      </c>
      <c r="H435" s="308"/>
      <c r="I435" s="309">
        <v>210000</v>
      </c>
      <c r="J435" s="309"/>
      <c r="K435" s="53">
        <v>0</v>
      </c>
      <c r="L435" s="309">
        <v>210000</v>
      </c>
      <c r="M435" s="309"/>
      <c r="N435" s="53">
        <v>0</v>
      </c>
      <c r="O435" s="311">
        <v>100</v>
      </c>
      <c r="P435" s="311"/>
      <c r="Q435" s="311"/>
      <c r="R435" s="55">
        <v>0</v>
      </c>
    </row>
    <row r="436" spans="1:18" ht="36.75" customHeight="1" x14ac:dyDescent="0.2">
      <c r="A436" s="339" t="s">
        <v>153</v>
      </c>
      <c r="B436" s="340"/>
      <c r="C436" s="308" t="s">
        <v>115</v>
      </c>
      <c r="D436" s="308"/>
      <c r="E436" s="52" t="s">
        <v>272</v>
      </c>
      <c r="F436" s="52" t="s">
        <v>416</v>
      </c>
      <c r="G436" s="308" t="s">
        <v>154</v>
      </c>
      <c r="H436" s="308"/>
      <c r="I436" s="309">
        <v>210000</v>
      </c>
      <c r="J436" s="309"/>
      <c r="K436" s="53">
        <v>0</v>
      </c>
      <c r="L436" s="309">
        <v>210000</v>
      </c>
      <c r="M436" s="309"/>
      <c r="N436" s="53">
        <v>0</v>
      </c>
      <c r="O436" s="311">
        <v>100</v>
      </c>
      <c r="P436" s="311"/>
      <c r="Q436" s="311"/>
      <c r="R436" s="55">
        <v>0</v>
      </c>
    </row>
    <row r="437" spans="1:18" ht="59.25" customHeight="1" x14ac:dyDescent="0.2">
      <c r="A437" s="339" t="s">
        <v>175</v>
      </c>
      <c r="B437" s="340"/>
      <c r="C437" s="308" t="s">
        <v>115</v>
      </c>
      <c r="D437" s="308"/>
      <c r="E437" s="52" t="s">
        <v>272</v>
      </c>
      <c r="F437" s="52" t="s">
        <v>176</v>
      </c>
      <c r="G437" s="308"/>
      <c r="H437" s="308"/>
      <c r="I437" s="309">
        <v>25276600</v>
      </c>
      <c r="J437" s="309"/>
      <c r="K437" s="53">
        <v>0</v>
      </c>
      <c r="L437" s="309">
        <v>25276574.07</v>
      </c>
      <c r="M437" s="309"/>
      <c r="N437" s="53">
        <v>0</v>
      </c>
      <c r="O437" s="311">
        <v>99.999897415000433</v>
      </c>
      <c r="P437" s="311"/>
      <c r="Q437" s="311"/>
      <c r="R437" s="55">
        <v>0</v>
      </c>
    </row>
    <row r="438" spans="1:18" ht="81" customHeight="1" x14ac:dyDescent="0.2">
      <c r="A438" s="339" t="s">
        <v>177</v>
      </c>
      <c r="B438" s="340"/>
      <c r="C438" s="308" t="s">
        <v>115</v>
      </c>
      <c r="D438" s="308"/>
      <c r="E438" s="52" t="s">
        <v>272</v>
      </c>
      <c r="F438" s="52" t="s">
        <v>178</v>
      </c>
      <c r="G438" s="308"/>
      <c r="H438" s="308"/>
      <c r="I438" s="309">
        <v>25276600</v>
      </c>
      <c r="J438" s="309"/>
      <c r="K438" s="53">
        <v>0</v>
      </c>
      <c r="L438" s="309">
        <v>25276574.07</v>
      </c>
      <c r="M438" s="309"/>
      <c r="N438" s="53">
        <v>0</v>
      </c>
      <c r="O438" s="311">
        <v>99.999897415000433</v>
      </c>
      <c r="P438" s="311"/>
      <c r="Q438" s="311"/>
      <c r="R438" s="55">
        <v>0</v>
      </c>
    </row>
    <row r="439" spans="1:18" ht="63.75" customHeight="1" x14ac:dyDescent="0.2">
      <c r="A439" s="339" t="s">
        <v>179</v>
      </c>
      <c r="B439" s="340"/>
      <c r="C439" s="308" t="s">
        <v>115</v>
      </c>
      <c r="D439" s="308"/>
      <c r="E439" s="52" t="s">
        <v>272</v>
      </c>
      <c r="F439" s="52" t="s">
        <v>180</v>
      </c>
      <c r="G439" s="308"/>
      <c r="H439" s="308"/>
      <c r="I439" s="309">
        <v>3804720</v>
      </c>
      <c r="J439" s="309"/>
      <c r="K439" s="53">
        <v>0</v>
      </c>
      <c r="L439" s="309">
        <v>3804720</v>
      </c>
      <c r="M439" s="309"/>
      <c r="N439" s="53">
        <v>0</v>
      </c>
      <c r="O439" s="311">
        <v>100</v>
      </c>
      <c r="P439" s="311"/>
      <c r="Q439" s="311"/>
      <c r="R439" s="55">
        <v>0</v>
      </c>
    </row>
    <row r="440" spans="1:18" ht="53.25" customHeight="1" x14ac:dyDescent="0.2">
      <c r="A440" s="339" t="s">
        <v>417</v>
      </c>
      <c r="B440" s="340"/>
      <c r="C440" s="308" t="s">
        <v>115</v>
      </c>
      <c r="D440" s="308"/>
      <c r="E440" s="52" t="s">
        <v>272</v>
      </c>
      <c r="F440" s="52" t="s">
        <v>418</v>
      </c>
      <c r="G440" s="308"/>
      <c r="H440" s="308"/>
      <c r="I440" s="309">
        <v>3804720</v>
      </c>
      <c r="J440" s="309"/>
      <c r="K440" s="53">
        <v>0</v>
      </c>
      <c r="L440" s="309">
        <v>3804720</v>
      </c>
      <c r="M440" s="309"/>
      <c r="N440" s="53">
        <v>0</v>
      </c>
      <c r="O440" s="311">
        <v>100</v>
      </c>
      <c r="P440" s="311"/>
      <c r="Q440" s="311"/>
      <c r="R440" s="55">
        <v>0</v>
      </c>
    </row>
    <row r="441" spans="1:18" ht="53.25" customHeight="1" x14ac:dyDescent="0.2">
      <c r="A441" s="339" t="s">
        <v>110</v>
      </c>
      <c r="B441" s="340"/>
      <c r="C441" s="308" t="s">
        <v>115</v>
      </c>
      <c r="D441" s="308"/>
      <c r="E441" s="52" t="s">
        <v>272</v>
      </c>
      <c r="F441" s="52" t="s">
        <v>418</v>
      </c>
      <c r="G441" s="308" t="s">
        <v>111</v>
      </c>
      <c r="H441" s="308"/>
      <c r="I441" s="309">
        <v>3804720</v>
      </c>
      <c r="J441" s="309"/>
      <c r="K441" s="53">
        <v>0</v>
      </c>
      <c r="L441" s="309">
        <v>3804720</v>
      </c>
      <c r="M441" s="309"/>
      <c r="N441" s="53">
        <v>0</v>
      </c>
      <c r="O441" s="311">
        <v>100</v>
      </c>
      <c r="P441" s="311"/>
      <c r="Q441" s="311"/>
      <c r="R441" s="55">
        <v>0</v>
      </c>
    </row>
    <row r="442" spans="1:18" ht="56.25" customHeight="1" x14ac:dyDescent="0.2">
      <c r="A442" s="339" t="s">
        <v>112</v>
      </c>
      <c r="B442" s="340"/>
      <c r="C442" s="308" t="s">
        <v>115</v>
      </c>
      <c r="D442" s="308"/>
      <c r="E442" s="202" t="s">
        <v>272</v>
      </c>
      <c r="F442" s="202" t="s">
        <v>418</v>
      </c>
      <c r="G442" s="308" t="s">
        <v>113</v>
      </c>
      <c r="H442" s="308"/>
      <c r="I442" s="309">
        <v>3804720</v>
      </c>
      <c r="J442" s="309"/>
      <c r="K442" s="203">
        <v>0</v>
      </c>
      <c r="L442" s="309">
        <v>3804720</v>
      </c>
      <c r="M442" s="309"/>
      <c r="N442" s="203">
        <v>0</v>
      </c>
      <c r="O442" s="311">
        <v>100</v>
      </c>
      <c r="P442" s="311"/>
      <c r="Q442" s="311"/>
      <c r="R442" s="55">
        <v>0</v>
      </c>
    </row>
    <row r="443" spans="1:18" ht="54" customHeight="1" x14ac:dyDescent="0.2">
      <c r="A443" s="346" t="s">
        <v>419</v>
      </c>
      <c r="B443" s="347"/>
      <c r="C443" s="326" t="s">
        <v>115</v>
      </c>
      <c r="D443" s="326"/>
      <c r="E443" s="200" t="s">
        <v>272</v>
      </c>
      <c r="F443" s="200" t="s">
        <v>420</v>
      </c>
      <c r="G443" s="326"/>
      <c r="H443" s="326"/>
      <c r="I443" s="327">
        <v>21471880</v>
      </c>
      <c r="J443" s="327"/>
      <c r="K443" s="201">
        <v>0</v>
      </c>
      <c r="L443" s="327">
        <v>21471854.07</v>
      </c>
      <c r="M443" s="327"/>
      <c r="N443" s="201">
        <v>0</v>
      </c>
      <c r="O443" s="329">
        <v>99.999879237402595</v>
      </c>
      <c r="P443" s="329"/>
      <c r="Q443" s="329"/>
      <c r="R443" s="56">
        <v>0</v>
      </c>
    </row>
    <row r="444" spans="1:18" ht="32.25" customHeight="1" x14ac:dyDescent="0.2">
      <c r="A444" s="339" t="s">
        <v>421</v>
      </c>
      <c r="B444" s="340"/>
      <c r="C444" s="308" t="s">
        <v>115</v>
      </c>
      <c r="D444" s="308"/>
      <c r="E444" s="52" t="s">
        <v>272</v>
      </c>
      <c r="F444" s="52" t="s">
        <v>422</v>
      </c>
      <c r="G444" s="308"/>
      <c r="H444" s="308"/>
      <c r="I444" s="309">
        <v>21471880</v>
      </c>
      <c r="J444" s="309"/>
      <c r="K444" s="53">
        <v>0</v>
      </c>
      <c r="L444" s="309">
        <v>21471854.07</v>
      </c>
      <c r="M444" s="309"/>
      <c r="N444" s="53">
        <v>0</v>
      </c>
      <c r="O444" s="311">
        <v>99.999879237402595</v>
      </c>
      <c r="P444" s="311"/>
      <c r="Q444" s="311"/>
      <c r="R444" s="55">
        <v>0</v>
      </c>
    </row>
    <row r="445" spans="1:18" ht="54" customHeight="1" x14ac:dyDescent="0.2">
      <c r="A445" s="365" t="s">
        <v>110</v>
      </c>
      <c r="B445" s="366"/>
      <c r="C445" s="367" t="s">
        <v>115</v>
      </c>
      <c r="D445" s="367"/>
      <c r="E445" s="72" t="s">
        <v>272</v>
      </c>
      <c r="F445" s="72" t="s">
        <v>422</v>
      </c>
      <c r="G445" s="367" t="s">
        <v>111</v>
      </c>
      <c r="H445" s="367"/>
      <c r="I445" s="368">
        <v>21471880</v>
      </c>
      <c r="J445" s="368"/>
      <c r="K445" s="73">
        <v>0</v>
      </c>
      <c r="L445" s="368">
        <v>21471854.07</v>
      </c>
      <c r="M445" s="368"/>
      <c r="N445" s="74">
        <v>0</v>
      </c>
      <c r="O445" s="369">
        <v>99.999879237402595</v>
      </c>
      <c r="P445" s="369"/>
      <c r="Q445" s="370"/>
      <c r="R445" s="75">
        <v>0</v>
      </c>
    </row>
    <row r="446" spans="1:18" ht="54" customHeight="1" x14ac:dyDescent="0.2">
      <c r="A446" s="339" t="s">
        <v>112</v>
      </c>
      <c r="B446" s="340"/>
      <c r="C446" s="308" t="s">
        <v>115</v>
      </c>
      <c r="D446" s="308"/>
      <c r="E446" s="52" t="s">
        <v>272</v>
      </c>
      <c r="F446" s="52" t="s">
        <v>422</v>
      </c>
      <c r="G446" s="308" t="s">
        <v>113</v>
      </c>
      <c r="H446" s="308"/>
      <c r="I446" s="309">
        <v>21471880</v>
      </c>
      <c r="J446" s="309"/>
      <c r="K446" s="53">
        <v>0</v>
      </c>
      <c r="L446" s="309">
        <v>21471854.07</v>
      </c>
      <c r="M446" s="309"/>
      <c r="N446" s="53">
        <v>0</v>
      </c>
      <c r="O446" s="311">
        <v>99.999879237402595</v>
      </c>
      <c r="P446" s="311"/>
      <c r="Q446" s="311"/>
      <c r="R446" s="55">
        <v>0</v>
      </c>
    </row>
    <row r="447" spans="1:18" ht="31.5" customHeight="1" x14ac:dyDescent="0.2">
      <c r="A447" s="348" t="s">
        <v>423</v>
      </c>
      <c r="B447" s="349"/>
      <c r="C447" s="314" t="s">
        <v>115</v>
      </c>
      <c r="D447" s="314"/>
      <c r="E447" s="48" t="s">
        <v>282</v>
      </c>
      <c r="F447" s="48"/>
      <c r="G447" s="314"/>
      <c r="H447" s="314"/>
      <c r="I447" s="315">
        <v>40405420</v>
      </c>
      <c r="J447" s="315"/>
      <c r="K447" s="49">
        <v>0</v>
      </c>
      <c r="L447" s="315">
        <v>40188550.119999997</v>
      </c>
      <c r="M447" s="315"/>
      <c r="N447" s="49">
        <v>0</v>
      </c>
      <c r="O447" s="317">
        <v>99.463265373803793</v>
      </c>
      <c r="P447" s="317"/>
      <c r="Q447" s="317"/>
      <c r="R447" s="51">
        <v>0</v>
      </c>
    </row>
    <row r="448" spans="1:18" ht="45" customHeight="1" x14ac:dyDescent="0.2">
      <c r="A448" s="339" t="s">
        <v>159</v>
      </c>
      <c r="B448" s="340"/>
      <c r="C448" s="308" t="s">
        <v>115</v>
      </c>
      <c r="D448" s="308"/>
      <c r="E448" s="52" t="s">
        <v>282</v>
      </c>
      <c r="F448" s="52" t="s">
        <v>160</v>
      </c>
      <c r="G448" s="308"/>
      <c r="H448" s="308"/>
      <c r="I448" s="309">
        <v>40405420</v>
      </c>
      <c r="J448" s="309"/>
      <c r="K448" s="53">
        <v>0</v>
      </c>
      <c r="L448" s="309">
        <v>40188550.119999997</v>
      </c>
      <c r="M448" s="309"/>
      <c r="N448" s="53">
        <v>0</v>
      </c>
      <c r="O448" s="311">
        <v>99.463265373803793</v>
      </c>
      <c r="P448" s="311"/>
      <c r="Q448" s="311"/>
      <c r="R448" s="55">
        <v>0</v>
      </c>
    </row>
    <row r="449" spans="1:18" ht="83.25" customHeight="1" x14ac:dyDescent="0.2">
      <c r="A449" s="339" t="s">
        <v>424</v>
      </c>
      <c r="B449" s="340"/>
      <c r="C449" s="308" t="s">
        <v>115</v>
      </c>
      <c r="D449" s="308"/>
      <c r="E449" s="52" t="s">
        <v>282</v>
      </c>
      <c r="F449" s="52" t="s">
        <v>425</v>
      </c>
      <c r="G449" s="308"/>
      <c r="H449" s="308"/>
      <c r="I449" s="309">
        <v>40405420</v>
      </c>
      <c r="J449" s="309"/>
      <c r="K449" s="53">
        <v>0</v>
      </c>
      <c r="L449" s="309">
        <v>40188550.119999997</v>
      </c>
      <c r="M449" s="309"/>
      <c r="N449" s="53">
        <v>0</v>
      </c>
      <c r="O449" s="311">
        <v>99.463265373803793</v>
      </c>
      <c r="P449" s="311"/>
      <c r="Q449" s="311"/>
      <c r="R449" s="55">
        <v>0</v>
      </c>
    </row>
    <row r="450" spans="1:18" ht="36.75" customHeight="1" x14ac:dyDescent="0.2">
      <c r="A450" s="339" t="s">
        <v>426</v>
      </c>
      <c r="B450" s="340"/>
      <c r="C450" s="308" t="s">
        <v>115</v>
      </c>
      <c r="D450" s="308"/>
      <c r="E450" s="52" t="s">
        <v>282</v>
      </c>
      <c r="F450" s="52" t="s">
        <v>427</v>
      </c>
      <c r="G450" s="308"/>
      <c r="H450" s="308"/>
      <c r="I450" s="309">
        <v>18372320</v>
      </c>
      <c r="J450" s="309"/>
      <c r="K450" s="53">
        <v>0</v>
      </c>
      <c r="L450" s="309">
        <v>18231602.149999999</v>
      </c>
      <c r="M450" s="309"/>
      <c r="N450" s="53">
        <v>0</v>
      </c>
      <c r="O450" s="311">
        <v>99.234076861278268</v>
      </c>
      <c r="P450" s="311"/>
      <c r="Q450" s="311"/>
      <c r="R450" s="55">
        <v>0</v>
      </c>
    </row>
    <row r="451" spans="1:18" ht="41.25" customHeight="1" x14ac:dyDescent="0.2">
      <c r="A451" s="339" t="s">
        <v>428</v>
      </c>
      <c r="B451" s="340"/>
      <c r="C451" s="308" t="s">
        <v>115</v>
      </c>
      <c r="D451" s="308"/>
      <c r="E451" s="52" t="s">
        <v>282</v>
      </c>
      <c r="F451" s="52" t="s">
        <v>429</v>
      </c>
      <c r="G451" s="308"/>
      <c r="H451" s="308"/>
      <c r="I451" s="309">
        <v>18372320</v>
      </c>
      <c r="J451" s="309"/>
      <c r="K451" s="53">
        <v>0</v>
      </c>
      <c r="L451" s="309">
        <v>18231602.149999999</v>
      </c>
      <c r="M451" s="309"/>
      <c r="N451" s="53">
        <v>0</v>
      </c>
      <c r="O451" s="311">
        <v>99.234076861278268</v>
      </c>
      <c r="P451" s="311"/>
      <c r="Q451" s="311"/>
      <c r="R451" s="55">
        <v>0</v>
      </c>
    </row>
    <row r="452" spans="1:18" ht="50.25" customHeight="1" x14ac:dyDescent="0.2">
      <c r="A452" s="339" t="s">
        <v>110</v>
      </c>
      <c r="B452" s="340"/>
      <c r="C452" s="308" t="s">
        <v>115</v>
      </c>
      <c r="D452" s="308"/>
      <c r="E452" s="52" t="s">
        <v>282</v>
      </c>
      <c r="F452" s="52" t="s">
        <v>429</v>
      </c>
      <c r="G452" s="308" t="s">
        <v>111</v>
      </c>
      <c r="H452" s="308"/>
      <c r="I452" s="309">
        <v>18372320</v>
      </c>
      <c r="J452" s="309"/>
      <c r="K452" s="53">
        <v>0</v>
      </c>
      <c r="L452" s="309">
        <v>18231602.149999999</v>
      </c>
      <c r="M452" s="309"/>
      <c r="N452" s="53">
        <v>0</v>
      </c>
      <c r="O452" s="311">
        <v>99.234076861278268</v>
      </c>
      <c r="P452" s="311"/>
      <c r="Q452" s="311"/>
      <c r="R452" s="55">
        <v>0</v>
      </c>
    </row>
    <row r="453" spans="1:18" ht="49.5" customHeight="1" x14ac:dyDescent="0.2">
      <c r="A453" s="339" t="s">
        <v>112</v>
      </c>
      <c r="B453" s="340"/>
      <c r="C453" s="308" t="s">
        <v>115</v>
      </c>
      <c r="D453" s="308"/>
      <c r="E453" s="52" t="s">
        <v>282</v>
      </c>
      <c r="F453" s="52" t="s">
        <v>429</v>
      </c>
      <c r="G453" s="308" t="s">
        <v>113</v>
      </c>
      <c r="H453" s="308"/>
      <c r="I453" s="309">
        <v>18372320</v>
      </c>
      <c r="J453" s="309"/>
      <c r="K453" s="53">
        <v>0</v>
      </c>
      <c r="L453" s="309">
        <v>18231602.149999999</v>
      </c>
      <c r="M453" s="309"/>
      <c r="N453" s="53">
        <v>0</v>
      </c>
      <c r="O453" s="311">
        <v>99.234076861278268</v>
      </c>
      <c r="P453" s="311"/>
      <c r="Q453" s="311"/>
      <c r="R453" s="55">
        <v>0</v>
      </c>
    </row>
    <row r="454" spans="1:18" ht="38.25" customHeight="1" x14ac:dyDescent="0.2">
      <c r="A454" s="339" t="s">
        <v>430</v>
      </c>
      <c r="B454" s="340"/>
      <c r="C454" s="308" t="s">
        <v>115</v>
      </c>
      <c r="D454" s="308"/>
      <c r="E454" s="52" t="s">
        <v>282</v>
      </c>
      <c r="F454" s="52" t="s">
        <v>431</v>
      </c>
      <c r="G454" s="308"/>
      <c r="H454" s="308"/>
      <c r="I454" s="309">
        <v>22033100</v>
      </c>
      <c r="J454" s="309"/>
      <c r="K454" s="53">
        <v>0</v>
      </c>
      <c r="L454" s="309">
        <v>21956947.969999999</v>
      </c>
      <c r="M454" s="309"/>
      <c r="N454" s="53">
        <v>0</v>
      </c>
      <c r="O454" s="311">
        <v>99.654374418488544</v>
      </c>
      <c r="P454" s="311"/>
      <c r="Q454" s="311"/>
      <c r="R454" s="55">
        <v>0</v>
      </c>
    </row>
    <row r="455" spans="1:18" ht="33.75" customHeight="1" x14ac:dyDescent="0.2">
      <c r="A455" s="339" t="s">
        <v>432</v>
      </c>
      <c r="B455" s="340"/>
      <c r="C455" s="308" t="s">
        <v>115</v>
      </c>
      <c r="D455" s="308"/>
      <c r="E455" s="202" t="s">
        <v>282</v>
      </c>
      <c r="F455" s="202" t="s">
        <v>433</v>
      </c>
      <c r="G455" s="308"/>
      <c r="H455" s="308"/>
      <c r="I455" s="309">
        <v>22033100</v>
      </c>
      <c r="J455" s="309"/>
      <c r="K455" s="203">
        <v>0</v>
      </c>
      <c r="L455" s="309">
        <v>21956947.969999999</v>
      </c>
      <c r="M455" s="309"/>
      <c r="N455" s="203">
        <v>0</v>
      </c>
      <c r="O455" s="311">
        <v>99.654374418488544</v>
      </c>
      <c r="P455" s="311"/>
      <c r="Q455" s="311"/>
      <c r="R455" s="55">
        <v>0</v>
      </c>
    </row>
    <row r="456" spans="1:18" ht="57" customHeight="1" x14ac:dyDescent="0.2">
      <c r="A456" s="346" t="s">
        <v>110</v>
      </c>
      <c r="B456" s="347"/>
      <c r="C456" s="326" t="s">
        <v>115</v>
      </c>
      <c r="D456" s="326"/>
      <c r="E456" s="200" t="s">
        <v>282</v>
      </c>
      <c r="F456" s="200" t="s">
        <v>433</v>
      </c>
      <c r="G456" s="326" t="s">
        <v>111</v>
      </c>
      <c r="H456" s="326"/>
      <c r="I456" s="327">
        <v>6416000</v>
      </c>
      <c r="J456" s="327"/>
      <c r="K456" s="201">
        <v>0</v>
      </c>
      <c r="L456" s="327">
        <v>6339847.9699999997</v>
      </c>
      <c r="M456" s="327"/>
      <c r="N456" s="201">
        <v>0</v>
      </c>
      <c r="O456" s="329">
        <v>98.813091801745628</v>
      </c>
      <c r="P456" s="329"/>
      <c r="Q456" s="329"/>
      <c r="R456" s="56">
        <v>0</v>
      </c>
    </row>
    <row r="457" spans="1:18" ht="51" customHeight="1" x14ac:dyDescent="0.2">
      <c r="A457" s="339" t="s">
        <v>112</v>
      </c>
      <c r="B457" s="340"/>
      <c r="C457" s="308" t="s">
        <v>115</v>
      </c>
      <c r="D457" s="308"/>
      <c r="E457" s="52" t="s">
        <v>282</v>
      </c>
      <c r="F457" s="52" t="s">
        <v>433</v>
      </c>
      <c r="G457" s="308" t="s">
        <v>113</v>
      </c>
      <c r="H457" s="308"/>
      <c r="I457" s="309">
        <v>6416000</v>
      </c>
      <c r="J457" s="309"/>
      <c r="K457" s="53">
        <v>0</v>
      </c>
      <c r="L457" s="309">
        <v>6339847.9699999997</v>
      </c>
      <c r="M457" s="309"/>
      <c r="N457" s="53">
        <v>0</v>
      </c>
      <c r="O457" s="311">
        <v>98.813091801745628</v>
      </c>
      <c r="P457" s="311"/>
      <c r="Q457" s="311"/>
      <c r="R457" s="55">
        <v>0</v>
      </c>
    </row>
    <row r="458" spans="1:18" ht="53.25" customHeight="1" x14ac:dyDescent="0.2">
      <c r="A458" s="339" t="s">
        <v>215</v>
      </c>
      <c r="B458" s="340"/>
      <c r="C458" s="308" t="s">
        <v>115</v>
      </c>
      <c r="D458" s="308"/>
      <c r="E458" s="52" t="s">
        <v>282</v>
      </c>
      <c r="F458" s="52" t="s">
        <v>433</v>
      </c>
      <c r="G458" s="308" t="s">
        <v>216</v>
      </c>
      <c r="H458" s="308"/>
      <c r="I458" s="309">
        <v>15617100</v>
      </c>
      <c r="J458" s="309"/>
      <c r="K458" s="53">
        <v>0</v>
      </c>
      <c r="L458" s="309">
        <v>15617100</v>
      </c>
      <c r="M458" s="309"/>
      <c r="N458" s="53">
        <v>0</v>
      </c>
      <c r="O458" s="311">
        <v>100</v>
      </c>
      <c r="P458" s="311"/>
      <c r="Q458" s="311"/>
      <c r="R458" s="55">
        <v>0</v>
      </c>
    </row>
    <row r="459" spans="1:18" ht="30" customHeight="1" x14ac:dyDescent="0.2">
      <c r="A459" s="339" t="s">
        <v>231</v>
      </c>
      <c r="B459" s="340"/>
      <c r="C459" s="308" t="s">
        <v>115</v>
      </c>
      <c r="D459" s="308"/>
      <c r="E459" s="52" t="s">
        <v>282</v>
      </c>
      <c r="F459" s="52" t="s">
        <v>433</v>
      </c>
      <c r="G459" s="308" t="s">
        <v>232</v>
      </c>
      <c r="H459" s="308"/>
      <c r="I459" s="309">
        <v>15617100</v>
      </c>
      <c r="J459" s="309"/>
      <c r="K459" s="53">
        <v>0</v>
      </c>
      <c r="L459" s="309">
        <v>15617100</v>
      </c>
      <c r="M459" s="309"/>
      <c r="N459" s="53">
        <v>0</v>
      </c>
      <c r="O459" s="311">
        <v>100</v>
      </c>
      <c r="P459" s="311"/>
      <c r="Q459" s="311"/>
      <c r="R459" s="55">
        <v>0</v>
      </c>
    </row>
    <row r="460" spans="1:18" ht="47.25" customHeight="1" x14ac:dyDescent="0.2">
      <c r="A460" s="348" t="s">
        <v>434</v>
      </c>
      <c r="B460" s="349"/>
      <c r="C460" s="314" t="s">
        <v>115</v>
      </c>
      <c r="D460" s="314"/>
      <c r="E460" s="48" t="s">
        <v>435</v>
      </c>
      <c r="F460" s="48"/>
      <c r="G460" s="314"/>
      <c r="H460" s="314"/>
      <c r="I460" s="315">
        <v>14503703.68</v>
      </c>
      <c r="J460" s="315"/>
      <c r="K460" s="49">
        <v>4566000</v>
      </c>
      <c r="L460" s="315">
        <v>13979224.140000001</v>
      </c>
      <c r="M460" s="315"/>
      <c r="N460" s="49">
        <v>4522900</v>
      </c>
      <c r="O460" s="317">
        <v>96.383823390412786</v>
      </c>
      <c r="P460" s="317"/>
      <c r="Q460" s="317"/>
      <c r="R460" s="51">
        <v>99.056066579062644</v>
      </c>
    </row>
    <row r="461" spans="1:18" ht="63" customHeight="1" x14ac:dyDescent="0.2">
      <c r="A461" s="344" t="s">
        <v>273</v>
      </c>
      <c r="B461" s="345"/>
      <c r="C461" s="336" t="s">
        <v>115</v>
      </c>
      <c r="D461" s="336"/>
      <c r="E461" s="60" t="s">
        <v>435</v>
      </c>
      <c r="F461" s="60" t="s">
        <v>274</v>
      </c>
      <c r="G461" s="336"/>
      <c r="H461" s="336"/>
      <c r="I461" s="330">
        <v>6597703.6799999997</v>
      </c>
      <c r="J461" s="330"/>
      <c r="K461" s="58">
        <v>4566000</v>
      </c>
      <c r="L461" s="330">
        <v>6529913.7800000003</v>
      </c>
      <c r="M461" s="330"/>
      <c r="N461" s="58">
        <v>4522900</v>
      </c>
      <c r="O461" s="332">
        <v>98.972522815695783</v>
      </c>
      <c r="P461" s="332"/>
      <c r="Q461" s="332"/>
      <c r="R461" s="61">
        <v>99.056066579062644</v>
      </c>
    </row>
    <row r="462" spans="1:18" ht="46.5" customHeight="1" x14ac:dyDescent="0.2">
      <c r="A462" s="344" t="s">
        <v>319</v>
      </c>
      <c r="B462" s="345"/>
      <c r="C462" s="336" t="s">
        <v>115</v>
      </c>
      <c r="D462" s="336"/>
      <c r="E462" s="60" t="s">
        <v>435</v>
      </c>
      <c r="F462" s="60" t="s">
        <v>320</v>
      </c>
      <c r="G462" s="336"/>
      <c r="H462" s="336"/>
      <c r="I462" s="330">
        <v>6597703.6799999997</v>
      </c>
      <c r="J462" s="330"/>
      <c r="K462" s="58">
        <v>4566000</v>
      </c>
      <c r="L462" s="330">
        <v>6529913.7800000003</v>
      </c>
      <c r="M462" s="330"/>
      <c r="N462" s="58">
        <v>4522900</v>
      </c>
      <c r="O462" s="332">
        <v>98.972522815695783</v>
      </c>
      <c r="P462" s="332"/>
      <c r="Q462" s="332"/>
      <c r="R462" s="61">
        <v>99.056066579062644</v>
      </c>
    </row>
    <row r="463" spans="1:18" ht="40.5" customHeight="1" x14ac:dyDescent="0.2">
      <c r="A463" s="339" t="s">
        <v>436</v>
      </c>
      <c r="B463" s="340"/>
      <c r="C463" s="308" t="s">
        <v>115</v>
      </c>
      <c r="D463" s="308"/>
      <c r="E463" s="52" t="s">
        <v>435</v>
      </c>
      <c r="F463" s="52" t="s">
        <v>437</v>
      </c>
      <c r="G463" s="308"/>
      <c r="H463" s="308"/>
      <c r="I463" s="309">
        <v>6597703.6799999997</v>
      </c>
      <c r="J463" s="309"/>
      <c r="K463" s="58">
        <v>4566000</v>
      </c>
      <c r="L463" s="309">
        <v>6529913.7800000003</v>
      </c>
      <c r="M463" s="309"/>
      <c r="N463" s="58">
        <v>4522900</v>
      </c>
      <c r="O463" s="311">
        <v>98.972522815695783</v>
      </c>
      <c r="P463" s="311"/>
      <c r="Q463" s="311"/>
      <c r="R463" s="61">
        <v>99.056066579062644</v>
      </c>
    </row>
    <row r="464" spans="1:18" ht="111" customHeight="1" x14ac:dyDescent="0.2">
      <c r="A464" s="339" t="s">
        <v>438</v>
      </c>
      <c r="B464" s="340"/>
      <c r="C464" s="308" t="s">
        <v>115</v>
      </c>
      <c r="D464" s="308"/>
      <c r="E464" s="52" t="s">
        <v>435</v>
      </c>
      <c r="F464" s="52" t="s">
        <v>439</v>
      </c>
      <c r="G464" s="308"/>
      <c r="H464" s="308"/>
      <c r="I464" s="330">
        <v>4566000</v>
      </c>
      <c r="J464" s="330"/>
      <c r="K464" s="58">
        <v>4566000</v>
      </c>
      <c r="L464" s="330">
        <v>4522869.08</v>
      </c>
      <c r="M464" s="330"/>
      <c r="N464" s="58">
        <v>4522900</v>
      </c>
      <c r="O464" s="332">
        <v>99.0553893999124</v>
      </c>
      <c r="P464" s="332"/>
      <c r="Q464" s="332"/>
      <c r="R464" s="55">
        <v>99.056066579062644</v>
      </c>
    </row>
    <row r="465" spans="1:18" ht="99" customHeight="1" x14ac:dyDescent="0.2">
      <c r="A465" s="339" t="s">
        <v>94</v>
      </c>
      <c r="B465" s="340"/>
      <c r="C465" s="308" t="s">
        <v>115</v>
      </c>
      <c r="D465" s="308"/>
      <c r="E465" s="202" t="s">
        <v>435</v>
      </c>
      <c r="F465" s="202" t="s">
        <v>439</v>
      </c>
      <c r="G465" s="308" t="s">
        <v>95</v>
      </c>
      <c r="H465" s="308"/>
      <c r="I465" s="330">
        <v>3197447.04</v>
      </c>
      <c r="J465" s="330"/>
      <c r="K465" s="206">
        <v>3197400</v>
      </c>
      <c r="L465" s="330">
        <v>3181185.86</v>
      </c>
      <c r="M465" s="330"/>
      <c r="N465" s="206">
        <v>3181200</v>
      </c>
      <c r="O465" s="332">
        <v>99.491432389760547</v>
      </c>
      <c r="P465" s="332"/>
      <c r="Q465" s="332"/>
      <c r="R465" s="55">
        <v>99.493338337399138</v>
      </c>
    </row>
    <row r="466" spans="1:18" ht="44.25" customHeight="1" x14ac:dyDescent="0.2">
      <c r="A466" s="346" t="s">
        <v>209</v>
      </c>
      <c r="B466" s="347"/>
      <c r="C466" s="326" t="s">
        <v>115</v>
      </c>
      <c r="D466" s="326"/>
      <c r="E466" s="200" t="s">
        <v>435</v>
      </c>
      <c r="F466" s="200" t="s">
        <v>439</v>
      </c>
      <c r="G466" s="326" t="s">
        <v>210</v>
      </c>
      <c r="H466" s="326"/>
      <c r="I466" s="333">
        <v>3197447.04</v>
      </c>
      <c r="J466" s="333"/>
      <c r="K466" s="210">
        <v>3197400</v>
      </c>
      <c r="L466" s="333">
        <v>3181185.86</v>
      </c>
      <c r="M466" s="333"/>
      <c r="N466" s="210">
        <v>3181200</v>
      </c>
      <c r="O466" s="335">
        <v>99.491432389760547</v>
      </c>
      <c r="P466" s="335"/>
      <c r="Q466" s="335"/>
      <c r="R466" s="56">
        <v>99.493338337399138</v>
      </c>
    </row>
    <row r="467" spans="1:18" ht="50.25" customHeight="1" x14ac:dyDescent="0.2">
      <c r="A467" s="339" t="s">
        <v>110</v>
      </c>
      <c r="B467" s="340"/>
      <c r="C467" s="308" t="s">
        <v>115</v>
      </c>
      <c r="D467" s="308"/>
      <c r="E467" s="52" t="s">
        <v>435</v>
      </c>
      <c r="F467" s="52" t="s">
        <v>439</v>
      </c>
      <c r="G467" s="308" t="s">
        <v>111</v>
      </c>
      <c r="H467" s="308"/>
      <c r="I467" s="330">
        <v>1368552.96</v>
      </c>
      <c r="J467" s="330"/>
      <c r="K467" s="58">
        <v>1368600</v>
      </c>
      <c r="L467" s="330">
        <v>1341683.22</v>
      </c>
      <c r="M467" s="330"/>
      <c r="N467" s="58">
        <v>1341700</v>
      </c>
      <c r="O467" s="332">
        <v>98.036631333580246</v>
      </c>
      <c r="P467" s="332"/>
      <c r="Q467" s="332"/>
      <c r="R467" s="55">
        <v>98.03448779774952</v>
      </c>
    </row>
    <row r="468" spans="1:18" ht="58.5" customHeight="1" x14ac:dyDescent="0.2">
      <c r="A468" s="339" t="s">
        <v>112</v>
      </c>
      <c r="B468" s="340"/>
      <c r="C468" s="308" t="s">
        <v>115</v>
      </c>
      <c r="D468" s="308"/>
      <c r="E468" s="52" t="s">
        <v>435</v>
      </c>
      <c r="F468" s="52" t="s">
        <v>439</v>
      </c>
      <c r="G468" s="308" t="s">
        <v>113</v>
      </c>
      <c r="H468" s="308"/>
      <c r="I468" s="330">
        <v>1368552.96</v>
      </c>
      <c r="J468" s="330"/>
      <c r="K468" s="58">
        <v>1368600</v>
      </c>
      <c r="L468" s="330">
        <v>1341683.22</v>
      </c>
      <c r="M468" s="330"/>
      <c r="N468" s="58">
        <v>1341700</v>
      </c>
      <c r="O468" s="332">
        <v>98.036631333580246</v>
      </c>
      <c r="P468" s="332"/>
      <c r="Q468" s="332"/>
      <c r="R468" s="55">
        <v>98.03448779774952</v>
      </c>
    </row>
    <row r="469" spans="1:18" ht="122.25" customHeight="1" x14ac:dyDescent="0.2">
      <c r="A469" s="339" t="s">
        <v>440</v>
      </c>
      <c r="B469" s="340"/>
      <c r="C469" s="308" t="s">
        <v>115</v>
      </c>
      <c r="D469" s="308"/>
      <c r="E469" s="52" t="s">
        <v>435</v>
      </c>
      <c r="F469" s="52" t="s">
        <v>441</v>
      </c>
      <c r="G469" s="308"/>
      <c r="H469" s="308"/>
      <c r="I469" s="309">
        <v>2031703.68</v>
      </c>
      <c r="J469" s="309"/>
      <c r="K469" s="53">
        <v>0</v>
      </c>
      <c r="L469" s="309">
        <v>2007044.7</v>
      </c>
      <c r="M469" s="309"/>
      <c r="N469" s="53">
        <v>0</v>
      </c>
      <c r="O469" s="311">
        <v>98.78629052835106</v>
      </c>
      <c r="P469" s="311"/>
      <c r="Q469" s="311"/>
      <c r="R469" s="55">
        <v>0</v>
      </c>
    </row>
    <row r="470" spans="1:18" ht="96" customHeight="1" x14ac:dyDescent="0.2">
      <c r="A470" s="339" t="s">
        <v>94</v>
      </c>
      <c r="B470" s="340"/>
      <c r="C470" s="308" t="s">
        <v>115</v>
      </c>
      <c r="D470" s="308"/>
      <c r="E470" s="52" t="s">
        <v>435</v>
      </c>
      <c r="F470" s="52" t="s">
        <v>441</v>
      </c>
      <c r="G470" s="308" t="s">
        <v>95</v>
      </c>
      <c r="H470" s="308"/>
      <c r="I470" s="309">
        <v>1875703.68</v>
      </c>
      <c r="J470" s="309"/>
      <c r="K470" s="53">
        <v>0</v>
      </c>
      <c r="L470" s="309">
        <v>1861944.79</v>
      </c>
      <c r="M470" s="309"/>
      <c r="N470" s="53">
        <v>0</v>
      </c>
      <c r="O470" s="311">
        <v>99.266467825024478</v>
      </c>
      <c r="P470" s="311"/>
      <c r="Q470" s="311"/>
      <c r="R470" s="55">
        <v>0</v>
      </c>
    </row>
    <row r="471" spans="1:18" ht="43.5" customHeight="1" x14ac:dyDescent="0.2">
      <c r="A471" s="339" t="s">
        <v>209</v>
      </c>
      <c r="B471" s="340"/>
      <c r="C471" s="308" t="s">
        <v>115</v>
      </c>
      <c r="D471" s="308"/>
      <c r="E471" s="52" t="s">
        <v>435</v>
      </c>
      <c r="F471" s="52" t="s">
        <v>441</v>
      </c>
      <c r="G471" s="308" t="s">
        <v>210</v>
      </c>
      <c r="H471" s="308"/>
      <c r="I471" s="309">
        <v>1875703.68</v>
      </c>
      <c r="J471" s="309"/>
      <c r="K471" s="53">
        <v>0</v>
      </c>
      <c r="L471" s="309">
        <v>1861944.79</v>
      </c>
      <c r="M471" s="309"/>
      <c r="N471" s="53">
        <v>0</v>
      </c>
      <c r="O471" s="311">
        <v>99.266467825024478</v>
      </c>
      <c r="P471" s="311"/>
      <c r="Q471" s="311"/>
      <c r="R471" s="55">
        <v>0</v>
      </c>
    </row>
    <row r="472" spans="1:18" ht="54.75" customHeight="1" x14ac:dyDescent="0.2">
      <c r="A472" s="339" t="s">
        <v>110</v>
      </c>
      <c r="B472" s="340"/>
      <c r="C472" s="308" t="s">
        <v>115</v>
      </c>
      <c r="D472" s="308"/>
      <c r="E472" s="52" t="s">
        <v>435</v>
      </c>
      <c r="F472" s="52" t="s">
        <v>441</v>
      </c>
      <c r="G472" s="308" t="s">
        <v>111</v>
      </c>
      <c r="H472" s="308"/>
      <c r="I472" s="309">
        <v>156000</v>
      </c>
      <c r="J472" s="309"/>
      <c r="K472" s="53">
        <v>0</v>
      </c>
      <c r="L472" s="309">
        <v>145099.91</v>
      </c>
      <c r="M472" s="309"/>
      <c r="N472" s="53">
        <v>0</v>
      </c>
      <c r="O472" s="311">
        <v>93.012762820512819</v>
      </c>
      <c r="P472" s="311"/>
      <c r="Q472" s="311"/>
      <c r="R472" s="55">
        <v>0</v>
      </c>
    </row>
    <row r="473" spans="1:18" ht="58.5" customHeight="1" x14ac:dyDescent="0.2">
      <c r="A473" s="339" t="s">
        <v>112</v>
      </c>
      <c r="B473" s="340"/>
      <c r="C473" s="308" t="s">
        <v>115</v>
      </c>
      <c r="D473" s="308"/>
      <c r="E473" s="52" t="s">
        <v>435</v>
      </c>
      <c r="F473" s="52" t="s">
        <v>441</v>
      </c>
      <c r="G473" s="308" t="s">
        <v>113</v>
      </c>
      <c r="H473" s="308"/>
      <c r="I473" s="309">
        <v>156000</v>
      </c>
      <c r="J473" s="309"/>
      <c r="K473" s="53">
        <v>0</v>
      </c>
      <c r="L473" s="309">
        <v>145099.91</v>
      </c>
      <c r="M473" s="309"/>
      <c r="N473" s="53">
        <v>0</v>
      </c>
      <c r="O473" s="311">
        <v>93.012762820512819</v>
      </c>
      <c r="P473" s="311"/>
      <c r="Q473" s="311"/>
      <c r="R473" s="55">
        <v>0</v>
      </c>
    </row>
    <row r="474" spans="1:18" ht="46.5" customHeight="1" x14ac:dyDescent="0.2">
      <c r="A474" s="344" t="s">
        <v>442</v>
      </c>
      <c r="B474" s="345"/>
      <c r="C474" s="336" t="s">
        <v>115</v>
      </c>
      <c r="D474" s="336"/>
      <c r="E474" s="60" t="s">
        <v>435</v>
      </c>
      <c r="F474" s="60" t="s">
        <v>443</v>
      </c>
      <c r="G474" s="336"/>
      <c r="H474" s="336"/>
      <c r="I474" s="330">
        <v>4000000</v>
      </c>
      <c r="J474" s="330"/>
      <c r="K474" s="58">
        <v>0</v>
      </c>
      <c r="L474" s="330">
        <v>4000000</v>
      </c>
      <c r="M474" s="330"/>
      <c r="N474" s="58">
        <v>0</v>
      </c>
      <c r="O474" s="332">
        <v>100</v>
      </c>
      <c r="P474" s="332"/>
      <c r="Q474" s="332"/>
      <c r="R474" s="61">
        <v>0</v>
      </c>
    </row>
    <row r="475" spans="1:18" ht="45.75" customHeight="1" x14ac:dyDescent="0.2">
      <c r="A475" s="339" t="s">
        <v>444</v>
      </c>
      <c r="B475" s="340"/>
      <c r="C475" s="308" t="s">
        <v>115</v>
      </c>
      <c r="D475" s="308"/>
      <c r="E475" s="202" t="s">
        <v>435</v>
      </c>
      <c r="F475" s="202" t="s">
        <v>445</v>
      </c>
      <c r="G475" s="308"/>
      <c r="H475" s="308"/>
      <c r="I475" s="309">
        <v>4000000</v>
      </c>
      <c r="J475" s="309"/>
      <c r="K475" s="203">
        <v>0</v>
      </c>
      <c r="L475" s="309">
        <v>4000000</v>
      </c>
      <c r="M475" s="309"/>
      <c r="N475" s="203">
        <v>0</v>
      </c>
      <c r="O475" s="311">
        <v>100</v>
      </c>
      <c r="P475" s="311"/>
      <c r="Q475" s="311"/>
      <c r="R475" s="55">
        <v>0</v>
      </c>
    </row>
    <row r="476" spans="1:18" ht="64.5" customHeight="1" x14ac:dyDescent="0.2">
      <c r="A476" s="346" t="s">
        <v>446</v>
      </c>
      <c r="B476" s="347"/>
      <c r="C476" s="326" t="s">
        <v>115</v>
      </c>
      <c r="D476" s="326"/>
      <c r="E476" s="200" t="s">
        <v>435</v>
      </c>
      <c r="F476" s="200" t="s">
        <v>447</v>
      </c>
      <c r="G476" s="326"/>
      <c r="H476" s="326"/>
      <c r="I476" s="327">
        <v>4000000</v>
      </c>
      <c r="J476" s="327"/>
      <c r="K476" s="201">
        <v>0</v>
      </c>
      <c r="L476" s="327">
        <v>4000000</v>
      </c>
      <c r="M476" s="327"/>
      <c r="N476" s="201">
        <v>0</v>
      </c>
      <c r="O476" s="329">
        <v>100</v>
      </c>
      <c r="P476" s="329"/>
      <c r="Q476" s="329"/>
      <c r="R476" s="56">
        <v>0</v>
      </c>
    </row>
    <row r="477" spans="1:18" ht="45" customHeight="1" x14ac:dyDescent="0.2">
      <c r="A477" s="339" t="s">
        <v>448</v>
      </c>
      <c r="B477" s="340"/>
      <c r="C477" s="308" t="s">
        <v>115</v>
      </c>
      <c r="D477" s="308"/>
      <c r="E477" s="52" t="s">
        <v>435</v>
      </c>
      <c r="F477" s="52" t="s">
        <v>449</v>
      </c>
      <c r="G477" s="308"/>
      <c r="H477" s="308"/>
      <c r="I477" s="309">
        <v>4000000</v>
      </c>
      <c r="J477" s="309"/>
      <c r="K477" s="53">
        <v>0</v>
      </c>
      <c r="L477" s="309">
        <v>4000000</v>
      </c>
      <c r="M477" s="309"/>
      <c r="N477" s="53">
        <v>0</v>
      </c>
      <c r="O477" s="311">
        <v>100</v>
      </c>
      <c r="P477" s="311"/>
      <c r="Q477" s="311"/>
      <c r="R477" s="55">
        <v>0</v>
      </c>
    </row>
    <row r="478" spans="1:18" ht="33.75" customHeight="1" x14ac:dyDescent="0.2">
      <c r="A478" s="339" t="s">
        <v>151</v>
      </c>
      <c r="B478" s="340"/>
      <c r="C478" s="308" t="s">
        <v>115</v>
      </c>
      <c r="D478" s="308"/>
      <c r="E478" s="52" t="s">
        <v>435</v>
      </c>
      <c r="F478" s="52" t="s">
        <v>449</v>
      </c>
      <c r="G478" s="308" t="s">
        <v>152</v>
      </c>
      <c r="H478" s="308"/>
      <c r="I478" s="309">
        <v>4000000</v>
      </c>
      <c r="J478" s="309"/>
      <c r="K478" s="53">
        <v>0</v>
      </c>
      <c r="L478" s="309">
        <v>4000000</v>
      </c>
      <c r="M478" s="309"/>
      <c r="N478" s="53">
        <v>0</v>
      </c>
      <c r="O478" s="311">
        <v>100</v>
      </c>
      <c r="P478" s="311"/>
      <c r="Q478" s="311"/>
      <c r="R478" s="55">
        <v>0</v>
      </c>
    </row>
    <row r="479" spans="1:18" ht="80.25" customHeight="1" x14ac:dyDescent="0.2">
      <c r="A479" s="339" t="s">
        <v>450</v>
      </c>
      <c r="B479" s="340"/>
      <c r="C479" s="308" t="s">
        <v>115</v>
      </c>
      <c r="D479" s="308"/>
      <c r="E479" s="52" t="s">
        <v>435</v>
      </c>
      <c r="F479" s="52" t="s">
        <v>449</v>
      </c>
      <c r="G479" s="308" t="s">
        <v>451</v>
      </c>
      <c r="H479" s="308"/>
      <c r="I479" s="309">
        <v>4000000</v>
      </c>
      <c r="J479" s="309"/>
      <c r="K479" s="53">
        <v>0</v>
      </c>
      <c r="L479" s="309">
        <v>4000000</v>
      </c>
      <c r="M479" s="309"/>
      <c r="N479" s="53">
        <v>0</v>
      </c>
      <c r="O479" s="311">
        <v>100</v>
      </c>
      <c r="P479" s="311"/>
      <c r="Q479" s="311"/>
      <c r="R479" s="55">
        <v>0</v>
      </c>
    </row>
    <row r="480" spans="1:18" ht="51.75" customHeight="1" x14ac:dyDescent="0.2">
      <c r="A480" s="344" t="s">
        <v>86</v>
      </c>
      <c r="B480" s="345"/>
      <c r="C480" s="336" t="s">
        <v>115</v>
      </c>
      <c r="D480" s="336"/>
      <c r="E480" s="60" t="s">
        <v>435</v>
      </c>
      <c r="F480" s="60" t="s">
        <v>87</v>
      </c>
      <c r="G480" s="336"/>
      <c r="H480" s="336"/>
      <c r="I480" s="330">
        <v>3906000</v>
      </c>
      <c r="J480" s="330"/>
      <c r="K480" s="58">
        <v>0</v>
      </c>
      <c r="L480" s="330">
        <v>3449310.36</v>
      </c>
      <c r="M480" s="330"/>
      <c r="N480" s="58">
        <v>0</v>
      </c>
      <c r="O480" s="332">
        <v>88.307996927803373</v>
      </c>
      <c r="P480" s="332"/>
      <c r="Q480" s="332"/>
      <c r="R480" s="61">
        <v>0</v>
      </c>
    </row>
    <row r="481" spans="1:18" ht="29.25" customHeight="1" x14ac:dyDescent="0.2">
      <c r="A481" s="339" t="s">
        <v>88</v>
      </c>
      <c r="B481" s="340"/>
      <c r="C481" s="308" t="s">
        <v>115</v>
      </c>
      <c r="D481" s="308"/>
      <c r="E481" s="52" t="s">
        <v>435</v>
      </c>
      <c r="F481" s="52" t="s">
        <v>89</v>
      </c>
      <c r="G481" s="308"/>
      <c r="H481" s="308"/>
      <c r="I481" s="309">
        <v>3906000</v>
      </c>
      <c r="J481" s="309"/>
      <c r="K481" s="53">
        <v>0</v>
      </c>
      <c r="L481" s="309">
        <v>3449310.36</v>
      </c>
      <c r="M481" s="309"/>
      <c r="N481" s="53">
        <v>0</v>
      </c>
      <c r="O481" s="311">
        <v>88.307996927803373</v>
      </c>
      <c r="P481" s="311"/>
      <c r="Q481" s="311"/>
      <c r="R481" s="55">
        <v>0</v>
      </c>
    </row>
    <row r="482" spans="1:18" ht="54" customHeight="1" x14ac:dyDescent="0.2">
      <c r="A482" s="339" t="s">
        <v>90</v>
      </c>
      <c r="B482" s="340"/>
      <c r="C482" s="308" t="s">
        <v>115</v>
      </c>
      <c r="D482" s="308"/>
      <c r="E482" s="52" t="s">
        <v>435</v>
      </c>
      <c r="F482" s="52" t="s">
        <v>91</v>
      </c>
      <c r="G482" s="308"/>
      <c r="H482" s="308"/>
      <c r="I482" s="309">
        <v>3906000</v>
      </c>
      <c r="J482" s="309"/>
      <c r="K482" s="53">
        <v>0</v>
      </c>
      <c r="L482" s="309">
        <v>3449310.36</v>
      </c>
      <c r="M482" s="309"/>
      <c r="N482" s="53">
        <v>0</v>
      </c>
      <c r="O482" s="311">
        <v>88.307996927803373</v>
      </c>
      <c r="P482" s="311"/>
      <c r="Q482" s="311"/>
      <c r="R482" s="55">
        <v>0</v>
      </c>
    </row>
    <row r="483" spans="1:18" ht="38.25" customHeight="1" x14ac:dyDescent="0.2">
      <c r="A483" s="339" t="s">
        <v>145</v>
      </c>
      <c r="B483" s="340"/>
      <c r="C483" s="308" t="s">
        <v>115</v>
      </c>
      <c r="D483" s="308"/>
      <c r="E483" s="52" t="s">
        <v>435</v>
      </c>
      <c r="F483" s="52" t="s">
        <v>146</v>
      </c>
      <c r="G483" s="308"/>
      <c r="H483" s="308"/>
      <c r="I483" s="309">
        <v>3906000</v>
      </c>
      <c r="J483" s="309"/>
      <c r="K483" s="53">
        <v>0</v>
      </c>
      <c r="L483" s="309">
        <v>3449310.36</v>
      </c>
      <c r="M483" s="309"/>
      <c r="N483" s="53">
        <v>0</v>
      </c>
      <c r="O483" s="311">
        <v>88.307996927803373</v>
      </c>
      <c r="P483" s="311"/>
      <c r="Q483" s="311"/>
      <c r="R483" s="55">
        <v>0</v>
      </c>
    </row>
    <row r="484" spans="1:18" ht="40.5" customHeight="1" x14ac:dyDescent="0.2">
      <c r="A484" s="339" t="s">
        <v>147</v>
      </c>
      <c r="B484" s="340"/>
      <c r="C484" s="308" t="s">
        <v>115</v>
      </c>
      <c r="D484" s="308"/>
      <c r="E484" s="52" t="s">
        <v>435</v>
      </c>
      <c r="F484" s="52" t="s">
        <v>146</v>
      </c>
      <c r="G484" s="308" t="s">
        <v>148</v>
      </c>
      <c r="H484" s="308"/>
      <c r="I484" s="309">
        <v>3906000</v>
      </c>
      <c r="J484" s="309"/>
      <c r="K484" s="53">
        <v>0</v>
      </c>
      <c r="L484" s="309">
        <v>3449310.36</v>
      </c>
      <c r="M484" s="309"/>
      <c r="N484" s="53">
        <v>0</v>
      </c>
      <c r="O484" s="311">
        <v>88.307996927803373</v>
      </c>
      <c r="P484" s="311"/>
      <c r="Q484" s="311"/>
      <c r="R484" s="55">
        <v>0</v>
      </c>
    </row>
    <row r="485" spans="1:18" ht="33" customHeight="1" x14ac:dyDescent="0.2">
      <c r="A485" s="339" t="s">
        <v>149</v>
      </c>
      <c r="B485" s="340"/>
      <c r="C485" s="308" t="s">
        <v>115</v>
      </c>
      <c r="D485" s="308"/>
      <c r="E485" s="52" t="s">
        <v>435</v>
      </c>
      <c r="F485" s="52" t="s">
        <v>146</v>
      </c>
      <c r="G485" s="308" t="s">
        <v>150</v>
      </c>
      <c r="H485" s="308"/>
      <c r="I485" s="309">
        <v>3906000</v>
      </c>
      <c r="J485" s="309"/>
      <c r="K485" s="53">
        <v>0</v>
      </c>
      <c r="L485" s="309">
        <v>3449310.36</v>
      </c>
      <c r="M485" s="309"/>
      <c r="N485" s="53">
        <v>0</v>
      </c>
      <c r="O485" s="311">
        <v>88.307996927803373</v>
      </c>
      <c r="P485" s="311"/>
      <c r="Q485" s="311"/>
      <c r="R485" s="55">
        <v>0</v>
      </c>
    </row>
    <row r="486" spans="1:18" ht="32.25" customHeight="1" x14ac:dyDescent="0.2">
      <c r="A486" s="355" t="s">
        <v>452</v>
      </c>
      <c r="B486" s="356"/>
      <c r="C486" s="357" t="s">
        <v>360</v>
      </c>
      <c r="D486" s="357"/>
      <c r="E486" s="69"/>
      <c r="F486" s="69"/>
      <c r="G486" s="357"/>
      <c r="H486" s="357"/>
      <c r="I486" s="358">
        <v>2947294793.9499998</v>
      </c>
      <c r="J486" s="358"/>
      <c r="K486" s="70">
        <v>1268000</v>
      </c>
      <c r="L486" s="358">
        <v>2863463052.2399998</v>
      </c>
      <c r="M486" s="358"/>
      <c r="N486" s="70">
        <v>1187500</v>
      </c>
      <c r="O486" s="359">
        <v>97.155637709465509</v>
      </c>
      <c r="P486" s="359"/>
      <c r="Q486" s="359"/>
      <c r="R486" s="71">
        <v>93.651419558359621</v>
      </c>
    </row>
    <row r="487" spans="1:18" ht="32.25" customHeight="1" x14ac:dyDescent="0.2">
      <c r="A487" s="348" t="s">
        <v>453</v>
      </c>
      <c r="B487" s="349"/>
      <c r="C487" s="314" t="s">
        <v>360</v>
      </c>
      <c r="D487" s="314"/>
      <c r="E487" s="48" t="s">
        <v>83</v>
      </c>
      <c r="F487" s="48"/>
      <c r="G487" s="314"/>
      <c r="H487" s="314"/>
      <c r="I487" s="315">
        <v>120542741.04000001</v>
      </c>
      <c r="J487" s="315"/>
      <c r="K487" s="49">
        <v>0</v>
      </c>
      <c r="L487" s="315">
        <v>103707057.37</v>
      </c>
      <c r="M487" s="315"/>
      <c r="N487" s="49">
        <v>0</v>
      </c>
      <c r="O487" s="317">
        <v>86.033432187830059</v>
      </c>
      <c r="P487" s="317"/>
      <c r="Q487" s="317"/>
      <c r="R487" s="51">
        <v>0</v>
      </c>
    </row>
    <row r="488" spans="1:18" ht="45" customHeight="1" x14ac:dyDescent="0.2">
      <c r="A488" s="339" t="s">
        <v>116</v>
      </c>
      <c r="B488" s="340"/>
      <c r="C488" s="308" t="s">
        <v>360</v>
      </c>
      <c r="D488" s="308"/>
      <c r="E488" s="202" t="s">
        <v>83</v>
      </c>
      <c r="F488" s="202" t="s">
        <v>117</v>
      </c>
      <c r="G488" s="308"/>
      <c r="H488" s="308"/>
      <c r="I488" s="309">
        <v>92500</v>
      </c>
      <c r="J488" s="309"/>
      <c r="K488" s="203">
        <v>0</v>
      </c>
      <c r="L488" s="309">
        <v>92500</v>
      </c>
      <c r="M488" s="309"/>
      <c r="N488" s="203">
        <v>0</v>
      </c>
      <c r="O488" s="311">
        <v>100</v>
      </c>
      <c r="P488" s="311"/>
      <c r="Q488" s="311"/>
      <c r="R488" s="55">
        <v>0</v>
      </c>
    </row>
    <row r="489" spans="1:18" ht="72" customHeight="1" x14ac:dyDescent="0.2">
      <c r="A489" s="346" t="s">
        <v>454</v>
      </c>
      <c r="B489" s="347"/>
      <c r="C489" s="326" t="s">
        <v>360</v>
      </c>
      <c r="D489" s="326"/>
      <c r="E489" s="200" t="s">
        <v>83</v>
      </c>
      <c r="F489" s="200" t="s">
        <v>455</v>
      </c>
      <c r="G489" s="326"/>
      <c r="H489" s="326"/>
      <c r="I489" s="327">
        <v>92500</v>
      </c>
      <c r="J489" s="327"/>
      <c r="K489" s="201">
        <v>0</v>
      </c>
      <c r="L489" s="327">
        <v>92500</v>
      </c>
      <c r="M489" s="327"/>
      <c r="N489" s="201">
        <v>0</v>
      </c>
      <c r="O489" s="329">
        <v>100</v>
      </c>
      <c r="P489" s="329"/>
      <c r="Q489" s="329"/>
      <c r="R489" s="56">
        <v>0</v>
      </c>
    </row>
    <row r="490" spans="1:18" ht="102" customHeight="1" x14ac:dyDescent="0.2">
      <c r="A490" s="339" t="s">
        <v>456</v>
      </c>
      <c r="B490" s="340"/>
      <c r="C490" s="308" t="s">
        <v>360</v>
      </c>
      <c r="D490" s="308"/>
      <c r="E490" s="52" t="s">
        <v>83</v>
      </c>
      <c r="F490" s="52" t="s">
        <v>457</v>
      </c>
      <c r="G490" s="308"/>
      <c r="H490" s="308"/>
      <c r="I490" s="309">
        <v>92500</v>
      </c>
      <c r="J490" s="309"/>
      <c r="K490" s="53">
        <v>0</v>
      </c>
      <c r="L490" s="309">
        <v>92500</v>
      </c>
      <c r="M490" s="309"/>
      <c r="N490" s="53">
        <v>0</v>
      </c>
      <c r="O490" s="311">
        <v>100</v>
      </c>
      <c r="P490" s="311"/>
      <c r="Q490" s="311"/>
      <c r="R490" s="55">
        <v>0</v>
      </c>
    </row>
    <row r="491" spans="1:18" ht="81.75" customHeight="1" x14ac:dyDescent="0.2">
      <c r="A491" s="339" t="s">
        <v>458</v>
      </c>
      <c r="B491" s="340"/>
      <c r="C491" s="308" t="s">
        <v>360</v>
      </c>
      <c r="D491" s="308"/>
      <c r="E491" s="52" t="s">
        <v>83</v>
      </c>
      <c r="F491" s="52" t="s">
        <v>459</v>
      </c>
      <c r="G491" s="308"/>
      <c r="H491" s="308"/>
      <c r="I491" s="309">
        <v>92500</v>
      </c>
      <c r="J491" s="309"/>
      <c r="K491" s="53">
        <v>0</v>
      </c>
      <c r="L491" s="309">
        <v>92500</v>
      </c>
      <c r="M491" s="309"/>
      <c r="N491" s="53">
        <v>0</v>
      </c>
      <c r="O491" s="311">
        <v>100</v>
      </c>
      <c r="P491" s="311"/>
      <c r="Q491" s="311"/>
      <c r="R491" s="55">
        <v>0</v>
      </c>
    </row>
    <row r="492" spans="1:18" ht="53.25" customHeight="1" x14ac:dyDescent="0.2">
      <c r="A492" s="339" t="s">
        <v>215</v>
      </c>
      <c r="B492" s="340"/>
      <c r="C492" s="308" t="s">
        <v>360</v>
      </c>
      <c r="D492" s="308"/>
      <c r="E492" s="52" t="s">
        <v>83</v>
      </c>
      <c r="F492" s="52" t="s">
        <v>459</v>
      </c>
      <c r="G492" s="308" t="s">
        <v>216</v>
      </c>
      <c r="H492" s="308"/>
      <c r="I492" s="309">
        <v>92500</v>
      </c>
      <c r="J492" s="309"/>
      <c r="K492" s="53">
        <v>0</v>
      </c>
      <c r="L492" s="309">
        <v>92500</v>
      </c>
      <c r="M492" s="309"/>
      <c r="N492" s="53">
        <v>0</v>
      </c>
      <c r="O492" s="311">
        <v>100</v>
      </c>
      <c r="P492" s="311"/>
      <c r="Q492" s="311"/>
      <c r="R492" s="55">
        <v>0</v>
      </c>
    </row>
    <row r="493" spans="1:18" ht="31.5" customHeight="1" x14ac:dyDescent="0.2">
      <c r="A493" s="339" t="s">
        <v>217</v>
      </c>
      <c r="B493" s="340"/>
      <c r="C493" s="308" t="s">
        <v>360</v>
      </c>
      <c r="D493" s="308"/>
      <c r="E493" s="52" t="s">
        <v>83</v>
      </c>
      <c r="F493" s="52" t="s">
        <v>459</v>
      </c>
      <c r="G493" s="308" t="s">
        <v>218</v>
      </c>
      <c r="H493" s="308"/>
      <c r="I493" s="309">
        <v>92500</v>
      </c>
      <c r="J493" s="309"/>
      <c r="K493" s="53">
        <v>0</v>
      </c>
      <c r="L493" s="309">
        <v>92500</v>
      </c>
      <c r="M493" s="309"/>
      <c r="N493" s="53">
        <v>0</v>
      </c>
      <c r="O493" s="311">
        <v>100</v>
      </c>
      <c r="P493" s="311"/>
      <c r="Q493" s="311"/>
      <c r="R493" s="55">
        <v>0</v>
      </c>
    </row>
    <row r="494" spans="1:18" ht="65.25" customHeight="1" x14ac:dyDescent="0.2">
      <c r="A494" s="339" t="s">
        <v>460</v>
      </c>
      <c r="B494" s="340"/>
      <c r="C494" s="308" t="s">
        <v>360</v>
      </c>
      <c r="D494" s="308"/>
      <c r="E494" s="52" t="s">
        <v>83</v>
      </c>
      <c r="F494" s="52" t="s">
        <v>461</v>
      </c>
      <c r="G494" s="308"/>
      <c r="H494" s="308"/>
      <c r="I494" s="309">
        <v>11542390.18</v>
      </c>
      <c r="J494" s="309"/>
      <c r="K494" s="53">
        <v>0</v>
      </c>
      <c r="L494" s="309">
        <v>11542390.18</v>
      </c>
      <c r="M494" s="309"/>
      <c r="N494" s="53">
        <v>0</v>
      </c>
      <c r="O494" s="311">
        <v>100</v>
      </c>
      <c r="P494" s="311"/>
      <c r="Q494" s="311"/>
      <c r="R494" s="55">
        <v>0</v>
      </c>
    </row>
    <row r="495" spans="1:18" ht="34.5" customHeight="1" x14ac:dyDescent="0.2">
      <c r="A495" s="339" t="s">
        <v>88</v>
      </c>
      <c r="B495" s="340"/>
      <c r="C495" s="308" t="s">
        <v>360</v>
      </c>
      <c r="D495" s="308"/>
      <c r="E495" s="52" t="s">
        <v>83</v>
      </c>
      <c r="F495" s="52" t="s">
        <v>462</v>
      </c>
      <c r="G495" s="308"/>
      <c r="H495" s="308"/>
      <c r="I495" s="309">
        <v>11542390.18</v>
      </c>
      <c r="J495" s="309"/>
      <c r="K495" s="53">
        <v>0</v>
      </c>
      <c r="L495" s="309">
        <v>11542390.18</v>
      </c>
      <c r="M495" s="309"/>
      <c r="N495" s="53">
        <v>0</v>
      </c>
      <c r="O495" s="311">
        <v>100</v>
      </c>
      <c r="P495" s="311"/>
      <c r="Q495" s="311"/>
      <c r="R495" s="55">
        <v>0</v>
      </c>
    </row>
    <row r="496" spans="1:18" ht="52.5" customHeight="1" x14ac:dyDescent="0.2">
      <c r="A496" s="339" t="s">
        <v>90</v>
      </c>
      <c r="B496" s="340"/>
      <c r="C496" s="308" t="s">
        <v>360</v>
      </c>
      <c r="D496" s="308"/>
      <c r="E496" s="52" t="s">
        <v>83</v>
      </c>
      <c r="F496" s="52" t="s">
        <v>463</v>
      </c>
      <c r="G496" s="308"/>
      <c r="H496" s="308"/>
      <c r="I496" s="309">
        <v>11542390.18</v>
      </c>
      <c r="J496" s="309"/>
      <c r="K496" s="53">
        <v>0</v>
      </c>
      <c r="L496" s="309">
        <v>11542390.18</v>
      </c>
      <c r="M496" s="309"/>
      <c r="N496" s="53">
        <v>0</v>
      </c>
      <c r="O496" s="311">
        <v>100</v>
      </c>
      <c r="P496" s="311"/>
      <c r="Q496" s="311"/>
      <c r="R496" s="55">
        <v>0</v>
      </c>
    </row>
    <row r="497" spans="1:18" ht="72.75" customHeight="1" x14ac:dyDescent="0.2">
      <c r="A497" s="339" t="s">
        <v>464</v>
      </c>
      <c r="B497" s="340"/>
      <c r="C497" s="308" t="s">
        <v>360</v>
      </c>
      <c r="D497" s="308"/>
      <c r="E497" s="202" t="s">
        <v>83</v>
      </c>
      <c r="F497" s="202" t="s">
        <v>465</v>
      </c>
      <c r="G497" s="308"/>
      <c r="H497" s="308"/>
      <c r="I497" s="309">
        <v>11542390.18</v>
      </c>
      <c r="J497" s="309"/>
      <c r="K497" s="203">
        <v>0</v>
      </c>
      <c r="L497" s="309">
        <v>11542390.18</v>
      </c>
      <c r="M497" s="309"/>
      <c r="N497" s="203">
        <v>0</v>
      </c>
      <c r="O497" s="311">
        <v>100</v>
      </c>
      <c r="P497" s="311"/>
      <c r="Q497" s="311"/>
      <c r="R497" s="55">
        <v>0</v>
      </c>
    </row>
    <row r="498" spans="1:18" ht="53.25" customHeight="1" x14ac:dyDescent="0.2">
      <c r="A498" s="346" t="s">
        <v>215</v>
      </c>
      <c r="B498" s="347"/>
      <c r="C498" s="326" t="s">
        <v>360</v>
      </c>
      <c r="D498" s="326"/>
      <c r="E498" s="200" t="s">
        <v>83</v>
      </c>
      <c r="F498" s="200" t="s">
        <v>465</v>
      </c>
      <c r="G498" s="326" t="s">
        <v>216</v>
      </c>
      <c r="H498" s="326"/>
      <c r="I498" s="327">
        <v>11542390.18</v>
      </c>
      <c r="J498" s="327"/>
      <c r="K498" s="201">
        <v>0</v>
      </c>
      <c r="L498" s="327">
        <v>11542390.18</v>
      </c>
      <c r="M498" s="327"/>
      <c r="N498" s="201">
        <v>0</v>
      </c>
      <c r="O498" s="329">
        <v>100</v>
      </c>
      <c r="P498" s="329"/>
      <c r="Q498" s="329"/>
      <c r="R498" s="56">
        <v>0</v>
      </c>
    </row>
    <row r="499" spans="1:18" ht="30.75" customHeight="1" x14ac:dyDescent="0.2">
      <c r="A499" s="339" t="s">
        <v>217</v>
      </c>
      <c r="B499" s="340"/>
      <c r="C499" s="308" t="s">
        <v>360</v>
      </c>
      <c r="D499" s="308"/>
      <c r="E499" s="52" t="s">
        <v>83</v>
      </c>
      <c r="F499" s="52" t="s">
        <v>465</v>
      </c>
      <c r="G499" s="308" t="s">
        <v>218</v>
      </c>
      <c r="H499" s="308"/>
      <c r="I499" s="309">
        <v>11542390.18</v>
      </c>
      <c r="J499" s="309"/>
      <c r="K499" s="53">
        <v>0</v>
      </c>
      <c r="L499" s="309">
        <v>11542390.18</v>
      </c>
      <c r="M499" s="309"/>
      <c r="N499" s="53">
        <v>0</v>
      </c>
      <c r="O499" s="311">
        <v>100</v>
      </c>
      <c r="P499" s="311"/>
      <c r="Q499" s="311"/>
      <c r="R499" s="55">
        <v>0</v>
      </c>
    </row>
    <row r="500" spans="1:18" ht="57.75" customHeight="1" x14ac:dyDescent="0.2">
      <c r="A500" s="339" t="s">
        <v>86</v>
      </c>
      <c r="B500" s="340"/>
      <c r="C500" s="308" t="s">
        <v>360</v>
      </c>
      <c r="D500" s="308"/>
      <c r="E500" s="52" t="s">
        <v>83</v>
      </c>
      <c r="F500" s="52" t="s">
        <v>87</v>
      </c>
      <c r="G500" s="308"/>
      <c r="H500" s="308"/>
      <c r="I500" s="309">
        <v>68655671.260000005</v>
      </c>
      <c r="J500" s="309"/>
      <c r="K500" s="53">
        <v>0</v>
      </c>
      <c r="L500" s="309">
        <v>66323143.450000003</v>
      </c>
      <c r="M500" s="309"/>
      <c r="N500" s="53">
        <v>0</v>
      </c>
      <c r="O500" s="311">
        <v>96.602570818706752</v>
      </c>
      <c r="P500" s="311"/>
      <c r="Q500" s="311"/>
      <c r="R500" s="55">
        <v>0</v>
      </c>
    </row>
    <row r="501" spans="1:18" ht="48" customHeight="1" x14ac:dyDescent="0.2">
      <c r="A501" s="339" t="s">
        <v>139</v>
      </c>
      <c r="B501" s="340"/>
      <c r="C501" s="308" t="s">
        <v>360</v>
      </c>
      <c r="D501" s="308"/>
      <c r="E501" s="52" t="s">
        <v>83</v>
      </c>
      <c r="F501" s="52" t="s">
        <v>140</v>
      </c>
      <c r="G501" s="308"/>
      <c r="H501" s="308"/>
      <c r="I501" s="309">
        <v>68655671.260000005</v>
      </c>
      <c r="J501" s="309"/>
      <c r="K501" s="53">
        <v>0</v>
      </c>
      <c r="L501" s="309">
        <v>66323143.450000003</v>
      </c>
      <c r="M501" s="309"/>
      <c r="N501" s="53">
        <v>0</v>
      </c>
      <c r="O501" s="311">
        <v>96.602570818706752</v>
      </c>
      <c r="P501" s="311"/>
      <c r="Q501" s="311"/>
      <c r="R501" s="55">
        <v>0</v>
      </c>
    </row>
    <row r="502" spans="1:18" ht="75" customHeight="1" x14ac:dyDescent="0.2">
      <c r="A502" s="339" t="s">
        <v>211</v>
      </c>
      <c r="B502" s="340"/>
      <c r="C502" s="308" t="s">
        <v>360</v>
      </c>
      <c r="D502" s="308"/>
      <c r="E502" s="52" t="s">
        <v>83</v>
      </c>
      <c r="F502" s="52" t="s">
        <v>212</v>
      </c>
      <c r="G502" s="308"/>
      <c r="H502" s="308"/>
      <c r="I502" s="309">
        <v>68655671.260000005</v>
      </c>
      <c r="J502" s="309"/>
      <c r="K502" s="53">
        <v>0</v>
      </c>
      <c r="L502" s="309">
        <v>66323143.450000003</v>
      </c>
      <c r="M502" s="309"/>
      <c r="N502" s="53">
        <v>0</v>
      </c>
      <c r="O502" s="311">
        <v>96.602570818706752</v>
      </c>
      <c r="P502" s="311"/>
      <c r="Q502" s="311"/>
      <c r="R502" s="55">
        <v>0</v>
      </c>
    </row>
    <row r="503" spans="1:18" ht="69.75" customHeight="1" x14ac:dyDescent="0.2">
      <c r="A503" s="339" t="s">
        <v>213</v>
      </c>
      <c r="B503" s="340"/>
      <c r="C503" s="308" t="s">
        <v>360</v>
      </c>
      <c r="D503" s="308"/>
      <c r="E503" s="52" t="s">
        <v>83</v>
      </c>
      <c r="F503" s="52" t="s">
        <v>214</v>
      </c>
      <c r="G503" s="308"/>
      <c r="H503" s="308"/>
      <c r="I503" s="309">
        <v>11466671.26</v>
      </c>
      <c r="J503" s="309"/>
      <c r="K503" s="53">
        <v>0</v>
      </c>
      <c r="L503" s="309">
        <v>9755122.0600000005</v>
      </c>
      <c r="M503" s="309"/>
      <c r="N503" s="53">
        <v>0</v>
      </c>
      <c r="O503" s="311">
        <v>85.073704816405467</v>
      </c>
      <c r="P503" s="311"/>
      <c r="Q503" s="311"/>
      <c r="R503" s="55">
        <v>0</v>
      </c>
    </row>
    <row r="504" spans="1:18" ht="54" customHeight="1" x14ac:dyDescent="0.2">
      <c r="A504" s="339" t="s">
        <v>110</v>
      </c>
      <c r="B504" s="340"/>
      <c r="C504" s="308" t="s">
        <v>360</v>
      </c>
      <c r="D504" s="308"/>
      <c r="E504" s="52" t="s">
        <v>83</v>
      </c>
      <c r="F504" s="52" t="s">
        <v>214</v>
      </c>
      <c r="G504" s="308" t="s">
        <v>111</v>
      </c>
      <c r="H504" s="308"/>
      <c r="I504" s="309">
        <v>5499736.5</v>
      </c>
      <c r="J504" s="309"/>
      <c r="K504" s="53">
        <v>0</v>
      </c>
      <c r="L504" s="309">
        <v>4148251.99</v>
      </c>
      <c r="M504" s="309"/>
      <c r="N504" s="53">
        <v>0</v>
      </c>
      <c r="O504" s="311">
        <v>75.426377063701139</v>
      </c>
      <c r="P504" s="311"/>
      <c r="Q504" s="311"/>
      <c r="R504" s="55">
        <v>0</v>
      </c>
    </row>
    <row r="505" spans="1:18" ht="71.25" customHeight="1" x14ac:dyDescent="0.2">
      <c r="A505" s="339" t="s">
        <v>112</v>
      </c>
      <c r="B505" s="340"/>
      <c r="C505" s="308" t="s">
        <v>360</v>
      </c>
      <c r="D505" s="308"/>
      <c r="E505" s="52" t="s">
        <v>83</v>
      </c>
      <c r="F505" s="52" t="s">
        <v>214</v>
      </c>
      <c r="G505" s="308" t="s">
        <v>113</v>
      </c>
      <c r="H505" s="308"/>
      <c r="I505" s="309">
        <v>5499736.5</v>
      </c>
      <c r="J505" s="309"/>
      <c r="K505" s="53">
        <v>0</v>
      </c>
      <c r="L505" s="309">
        <v>4148251.99</v>
      </c>
      <c r="M505" s="309"/>
      <c r="N505" s="53">
        <v>0</v>
      </c>
      <c r="O505" s="311">
        <v>75.426377063701139</v>
      </c>
      <c r="P505" s="311"/>
      <c r="Q505" s="311"/>
      <c r="R505" s="55">
        <v>0</v>
      </c>
    </row>
    <row r="506" spans="1:18" ht="56.25" customHeight="1" x14ac:dyDescent="0.2">
      <c r="A506" s="339" t="s">
        <v>215</v>
      </c>
      <c r="B506" s="340"/>
      <c r="C506" s="308" t="s">
        <v>360</v>
      </c>
      <c r="D506" s="308"/>
      <c r="E506" s="52" t="s">
        <v>83</v>
      </c>
      <c r="F506" s="52" t="s">
        <v>214</v>
      </c>
      <c r="G506" s="308" t="s">
        <v>216</v>
      </c>
      <c r="H506" s="308"/>
      <c r="I506" s="309">
        <v>5966934.7599999998</v>
      </c>
      <c r="J506" s="309"/>
      <c r="K506" s="53">
        <v>0</v>
      </c>
      <c r="L506" s="309">
        <v>5606870.0700000003</v>
      </c>
      <c r="M506" s="309"/>
      <c r="N506" s="53">
        <v>0</v>
      </c>
      <c r="O506" s="311">
        <v>93.965667390672138</v>
      </c>
      <c r="P506" s="311"/>
      <c r="Q506" s="311"/>
      <c r="R506" s="55">
        <v>0</v>
      </c>
    </row>
    <row r="507" spans="1:18" ht="37.5" customHeight="1" x14ac:dyDescent="0.2">
      <c r="A507" s="339" t="s">
        <v>217</v>
      </c>
      <c r="B507" s="340"/>
      <c r="C507" s="308" t="s">
        <v>360</v>
      </c>
      <c r="D507" s="308"/>
      <c r="E507" s="52" t="s">
        <v>83</v>
      </c>
      <c r="F507" s="52" t="s">
        <v>214</v>
      </c>
      <c r="G507" s="308" t="s">
        <v>218</v>
      </c>
      <c r="H507" s="308"/>
      <c r="I507" s="309">
        <v>5966934.7599999998</v>
      </c>
      <c r="J507" s="309"/>
      <c r="K507" s="53">
        <v>0</v>
      </c>
      <c r="L507" s="309">
        <v>5606870.0700000003</v>
      </c>
      <c r="M507" s="309"/>
      <c r="N507" s="53">
        <v>0</v>
      </c>
      <c r="O507" s="311">
        <v>93.965667390672138</v>
      </c>
      <c r="P507" s="311"/>
      <c r="Q507" s="311"/>
      <c r="R507" s="55">
        <v>0</v>
      </c>
    </row>
    <row r="508" spans="1:18" ht="49.5" customHeight="1" x14ac:dyDescent="0.2">
      <c r="A508" s="339" t="s">
        <v>466</v>
      </c>
      <c r="B508" s="340"/>
      <c r="C508" s="308" t="s">
        <v>360</v>
      </c>
      <c r="D508" s="308"/>
      <c r="E508" s="52" t="s">
        <v>83</v>
      </c>
      <c r="F508" s="52" t="s">
        <v>467</v>
      </c>
      <c r="G508" s="308"/>
      <c r="H508" s="308"/>
      <c r="I508" s="309">
        <v>57189000</v>
      </c>
      <c r="J508" s="309"/>
      <c r="K508" s="53">
        <v>0</v>
      </c>
      <c r="L508" s="309">
        <v>56568021.390000001</v>
      </c>
      <c r="M508" s="309"/>
      <c r="N508" s="53">
        <v>0</v>
      </c>
      <c r="O508" s="311">
        <v>98.914164244872268</v>
      </c>
      <c r="P508" s="311"/>
      <c r="Q508" s="311"/>
      <c r="R508" s="55">
        <v>0</v>
      </c>
    </row>
    <row r="509" spans="1:18" ht="51" customHeight="1" x14ac:dyDescent="0.2">
      <c r="A509" s="339" t="s">
        <v>110</v>
      </c>
      <c r="B509" s="340"/>
      <c r="C509" s="308" t="s">
        <v>360</v>
      </c>
      <c r="D509" s="308"/>
      <c r="E509" s="202" t="s">
        <v>83</v>
      </c>
      <c r="F509" s="202" t="s">
        <v>467</v>
      </c>
      <c r="G509" s="308" t="s">
        <v>111</v>
      </c>
      <c r="H509" s="308"/>
      <c r="I509" s="309">
        <v>57189000</v>
      </c>
      <c r="J509" s="309"/>
      <c r="K509" s="203">
        <v>0</v>
      </c>
      <c r="L509" s="309">
        <v>56568021.390000001</v>
      </c>
      <c r="M509" s="309"/>
      <c r="N509" s="203">
        <v>0</v>
      </c>
      <c r="O509" s="311">
        <v>98.914164244872268</v>
      </c>
      <c r="P509" s="311"/>
      <c r="Q509" s="311"/>
      <c r="R509" s="55">
        <v>0</v>
      </c>
    </row>
    <row r="510" spans="1:18" ht="56.25" customHeight="1" x14ac:dyDescent="0.2">
      <c r="A510" s="346" t="s">
        <v>112</v>
      </c>
      <c r="B510" s="347"/>
      <c r="C510" s="326" t="s">
        <v>360</v>
      </c>
      <c r="D510" s="326"/>
      <c r="E510" s="200" t="s">
        <v>83</v>
      </c>
      <c r="F510" s="200" t="s">
        <v>467</v>
      </c>
      <c r="G510" s="326" t="s">
        <v>113</v>
      </c>
      <c r="H510" s="326"/>
      <c r="I510" s="327">
        <v>57189000</v>
      </c>
      <c r="J510" s="327"/>
      <c r="K510" s="201">
        <v>0</v>
      </c>
      <c r="L510" s="327">
        <v>56568021.390000001</v>
      </c>
      <c r="M510" s="327"/>
      <c r="N510" s="201">
        <v>0</v>
      </c>
      <c r="O510" s="329">
        <v>98.914164244872268</v>
      </c>
      <c r="P510" s="329"/>
      <c r="Q510" s="329"/>
      <c r="R510" s="56">
        <v>0</v>
      </c>
    </row>
    <row r="511" spans="1:18" ht="51" customHeight="1" x14ac:dyDescent="0.2">
      <c r="A511" s="339" t="s">
        <v>175</v>
      </c>
      <c r="B511" s="340"/>
      <c r="C511" s="308" t="s">
        <v>360</v>
      </c>
      <c r="D511" s="308"/>
      <c r="E511" s="52" t="s">
        <v>83</v>
      </c>
      <c r="F511" s="52" t="s">
        <v>176</v>
      </c>
      <c r="G511" s="308"/>
      <c r="H511" s="308"/>
      <c r="I511" s="309">
        <v>29476032.329999998</v>
      </c>
      <c r="J511" s="309"/>
      <c r="K511" s="53">
        <v>0</v>
      </c>
      <c r="L511" s="309">
        <v>16926532.329999998</v>
      </c>
      <c r="M511" s="309"/>
      <c r="N511" s="53">
        <v>0</v>
      </c>
      <c r="O511" s="311">
        <v>57.424731186675281</v>
      </c>
      <c r="P511" s="311"/>
      <c r="Q511" s="311"/>
      <c r="R511" s="55">
        <v>0</v>
      </c>
    </row>
    <row r="512" spans="1:18" ht="79.5" customHeight="1" x14ac:dyDescent="0.2">
      <c r="A512" s="339" t="s">
        <v>177</v>
      </c>
      <c r="B512" s="340"/>
      <c r="C512" s="308" t="s">
        <v>360</v>
      </c>
      <c r="D512" s="308"/>
      <c r="E512" s="52" t="s">
        <v>83</v>
      </c>
      <c r="F512" s="52" t="s">
        <v>178</v>
      </c>
      <c r="G512" s="308"/>
      <c r="H512" s="308"/>
      <c r="I512" s="309">
        <v>29476032.329999998</v>
      </c>
      <c r="J512" s="309"/>
      <c r="K512" s="53">
        <v>0</v>
      </c>
      <c r="L512" s="309">
        <v>16926532.329999998</v>
      </c>
      <c r="M512" s="309"/>
      <c r="N512" s="53">
        <v>0</v>
      </c>
      <c r="O512" s="311">
        <v>57.424731186675281</v>
      </c>
      <c r="P512" s="311"/>
      <c r="Q512" s="311"/>
      <c r="R512" s="55">
        <v>0</v>
      </c>
    </row>
    <row r="513" spans="1:18" ht="59.25" customHeight="1" x14ac:dyDescent="0.2">
      <c r="A513" s="339" t="s">
        <v>468</v>
      </c>
      <c r="B513" s="340"/>
      <c r="C513" s="308" t="s">
        <v>360</v>
      </c>
      <c r="D513" s="308"/>
      <c r="E513" s="52" t="s">
        <v>83</v>
      </c>
      <c r="F513" s="52" t="s">
        <v>469</v>
      </c>
      <c r="G513" s="308"/>
      <c r="H513" s="308"/>
      <c r="I513" s="309">
        <v>29476032.329999998</v>
      </c>
      <c r="J513" s="309"/>
      <c r="K513" s="53">
        <v>0</v>
      </c>
      <c r="L513" s="309">
        <v>16926532.329999998</v>
      </c>
      <c r="M513" s="309"/>
      <c r="N513" s="53">
        <v>0</v>
      </c>
      <c r="O513" s="311">
        <v>57.424731186675281</v>
      </c>
      <c r="P513" s="311"/>
      <c r="Q513" s="311"/>
      <c r="R513" s="55">
        <v>0</v>
      </c>
    </row>
    <row r="514" spans="1:18" ht="68.25" customHeight="1" x14ac:dyDescent="0.2">
      <c r="A514" s="339" t="s">
        <v>470</v>
      </c>
      <c r="B514" s="340"/>
      <c r="C514" s="308" t="s">
        <v>360</v>
      </c>
      <c r="D514" s="308"/>
      <c r="E514" s="52" t="s">
        <v>83</v>
      </c>
      <c r="F514" s="52" t="s">
        <v>471</v>
      </c>
      <c r="G514" s="308"/>
      <c r="H514" s="308"/>
      <c r="I514" s="309">
        <v>16926532.329999998</v>
      </c>
      <c r="J514" s="309"/>
      <c r="K514" s="53">
        <v>0</v>
      </c>
      <c r="L514" s="309">
        <v>16926532.329999998</v>
      </c>
      <c r="M514" s="309"/>
      <c r="N514" s="53">
        <v>0</v>
      </c>
      <c r="O514" s="311">
        <v>100</v>
      </c>
      <c r="P514" s="311"/>
      <c r="Q514" s="311"/>
      <c r="R514" s="55">
        <v>0</v>
      </c>
    </row>
    <row r="515" spans="1:18" ht="53.25" customHeight="1" x14ac:dyDescent="0.2">
      <c r="A515" s="339" t="s">
        <v>215</v>
      </c>
      <c r="B515" s="340"/>
      <c r="C515" s="308" t="s">
        <v>360</v>
      </c>
      <c r="D515" s="308"/>
      <c r="E515" s="52" t="s">
        <v>83</v>
      </c>
      <c r="F515" s="52" t="s">
        <v>471</v>
      </c>
      <c r="G515" s="308" t="s">
        <v>216</v>
      </c>
      <c r="H515" s="308"/>
      <c r="I515" s="309">
        <v>1652579.36</v>
      </c>
      <c r="J515" s="309"/>
      <c r="K515" s="53">
        <v>0</v>
      </c>
      <c r="L515" s="309">
        <v>1652579.36</v>
      </c>
      <c r="M515" s="309"/>
      <c r="N515" s="53">
        <v>0</v>
      </c>
      <c r="O515" s="311">
        <v>100</v>
      </c>
      <c r="P515" s="311"/>
      <c r="Q515" s="311"/>
      <c r="R515" s="55">
        <v>0</v>
      </c>
    </row>
    <row r="516" spans="1:18" ht="31.5" customHeight="1" x14ac:dyDescent="0.2">
      <c r="A516" s="339" t="s">
        <v>217</v>
      </c>
      <c r="B516" s="340"/>
      <c r="C516" s="308" t="s">
        <v>360</v>
      </c>
      <c r="D516" s="308"/>
      <c r="E516" s="52" t="s">
        <v>83</v>
      </c>
      <c r="F516" s="52" t="s">
        <v>471</v>
      </c>
      <c r="G516" s="308" t="s">
        <v>218</v>
      </c>
      <c r="H516" s="308"/>
      <c r="I516" s="309">
        <v>1652579.36</v>
      </c>
      <c r="J516" s="309"/>
      <c r="K516" s="53">
        <v>0</v>
      </c>
      <c r="L516" s="309">
        <v>1652579.36</v>
      </c>
      <c r="M516" s="309"/>
      <c r="N516" s="53">
        <v>0</v>
      </c>
      <c r="O516" s="311">
        <v>100</v>
      </c>
      <c r="P516" s="311"/>
      <c r="Q516" s="311"/>
      <c r="R516" s="55">
        <v>0</v>
      </c>
    </row>
    <row r="517" spans="1:18" ht="30.75" customHeight="1" x14ac:dyDescent="0.2">
      <c r="A517" s="339" t="s">
        <v>151</v>
      </c>
      <c r="B517" s="340"/>
      <c r="C517" s="308" t="s">
        <v>360</v>
      </c>
      <c r="D517" s="308"/>
      <c r="E517" s="52" t="s">
        <v>83</v>
      </c>
      <c r="F517" s="52" t="s">
        <v>471</v>
      </c>
      <c r="G517" s="308" t="s">
        <v>152</v>
      </c>
      <c r="H517" s="308"/>
      <c r="I517" s="309">
        <v>15273952.970000001</v>
      </c>
      <c r="J517" s="309"/>
      <c r="K517" s="53">
        <v>0</v>
      </c>
      <c r="L517" s="309">
        <v>15273952.970000001</v>
      </c>
      <c r="M517" s="309"/>
      <c r="N517" s="53">
        <v>0</v>
      </c>
      <c r="O517" s="311">
        <v>100</v>
      </c>
      <c r="P517" s="311"/>
      <c r="Q517" s="311"/>
      <c r="R517" s="55">
        <v>0</v>
      </c>
    </row>
    <row r="518" spans="1:18" ht="83.25" customHeight="1" x14ac:dyDescent="0.2">
      <c r="A518" s="339" t="s">
        <v>450</v>
      </c>
      <c r="B518" s="340"/>
      <c r="C518" s="308" t="s">
        <v>360</v>
      </c>
      <c r="D518" s="308"/>
      <c r="E518" s="52" t="s">
        <v>83</v>
      </c>
      <c r="F518" s="52" t="s">
        <v>471</v>
      </c>
      <c r="G518" s="308" t="s">
        <v>451</v>
      </c>
      <c r="H518" s="308"/>
      <c r="I518" s="309">
        <v>15273952.970000001</v>
      </c>
      <c r="J518" s="309"/>
      <c r="K518" s="53">
        <v>0</v>
      </c>
      <c r="L518" s="309">
        <v>15273952.970000001</v>
      </c>
      <c r="M518" s="309"/>
      <c r="N518" s="53">
        <v>0</v>
      </c>
      <c r="O518" s="311">
        <v>100</v>
      </c>
      <c r="P518" s="311"/>
      <c r="Q518" s="311"/>
      <c r="R518" s="55">
        <v>0</v>
      </c>
    </row>
    <row r="519" spans="1:18" ht="49.5" customHeight="1" x14ac:dyDescent="0.2">
      <c r="A519" s="339" t="s">
        <v>472</v>
      </c>
      <c r="B519" s="340"/>
      <c r="C519" s="308" t="s">
        <v>360</v>
      </c>
      <c r="D519" s="308"/>
      <c r="E519" s="52" t="s">
        <v>83</v>
      </c>
      <c r="F519" s="52" t="s">
        <v>473</v>
      </c>
      <c r="G519" s="308"/>
      <c r="H519" s="308"/>
      <c r="I519" s="309">
        <v>12549500</v>
      </c>
      <c r="J519" s="309"/>
      <c r="K519" s="53">
        <v>0</v>
      </c>
      <c r="L519" s="309">
        <v>0</v>
      </c>
      <c r="M519" s="309"/>
      <c r="N519" s="53">
        <v>0</v>
      </c>
      <c r="O519" s="311">
        <v>0</v>
      </c>
      <c r="P519" s="311"/>
      <c r="Q519" s="311"/>
      <c r="R519" s="55">
        <v>0</v>
      </c>
    </row>
    <row r="520" spans="1:18" ht="33" customHeight="1" x14ac:dyDescent="0.2">
      <c r="A520" s="339" t="s">
        <v>151</v>
      </c>
      <c r="B520" s="340"/>
      <c r="C520" s="308" t="s">
        <v>360</v>
      </c>
      <c r="D520" s="308"/>
      <c r="E520" s="202" t="s">
        <v>83</v>
      </c>
      <c r="F520" s="202" t="s">
        <v>473</v>
      </c>
      <c r="G520" s="308" t="s">
        <v>152</v>
      </c>
      <c r="H520" s="308"/>
      <c r="I520" s="309">
        <v>12549500</v>
      </c>
      <c r="J520" s="309"/>
      <c r="K520" s="203">
        <v>0</v>
      </c>
      <c r="L520" s="309">
        <v>0</v>
      </c>
      <c r="M520" s="309"/>
      <c r="N520" s="203">
        <v>0</v>
      </c>
      <c r="O520" s="311">
        <v>0</v>
      </c>
      <c r="P520" s="311"/>
      <c r="Q520" s="311"/>
      <c r="R520" s="55">
        <v>0</v>
      </c>
    </row>
    <row r="521" spans="1:18" ht="81.75" customHeight="1" x14ac:dyDescent="0.2">
      <c r="A521" s="346" t="s">
        <v>450</v>
      </c>
      <c r="B521" s="347"/>
      <c r="C521" s="326" t="s">
        <v>360</v>
      </c>
      <c r="D521" s="326"/>
      <c r="E521" s="200" t="s">
        <v>83</v>
      </c>
      <c r="F521" s="200" t="s">
        <v>473</v>
      </c>
      <c r="G521" s="326" t="s">
        <v>451</v>
      </c>
      <c r="H521" s="326"/>
      <c r="I521" s="327">
        <v>12549500</v>
      </c>
      <c r="J521" s="327"/>
      <c r="K521" s="201">
        <v>0</v>
      </c>
      <c r="L521" s="327">
        <v>0</v>
      </c>
      <c r="M521" s="327"/>
      <c r="N521" s="201">
        <v>0</v>
      </c>
      <c r="O521" s="329">
        <v>0</v>
      </c>
      <c r="P521" s="329"/>
      <c r="Q521" s="329"/>
      <c r="R521" s="56">
        <v>0</v>
      </c>
    </row>
    <row r="522" spans="1:18" ht="52.5" customHeight="1" x14ac:dyDescent="0.2">
      <c r="A522" s="339" t="s">
        <v>474</v>
      </c>
      <c r="B522" s="340"/>
      <c r="C522" s="308" t="s">
        <v>360</v>
      </c>
      <c r="D522" s="308"/>
      <c r="E522" s="52" t="s">
        <v>83</v>
      </c>
      <c r="F522" s="52" t="s">
        <v>475</v>
      </c>
      <c r="G522" s="308"/>
      <c r="H522" s="308"/>
      <c r="I522" s="309">
        <v>9659692.3699999992</v>
      </c>
      <c r="J522" s="309"/>
      <c r="K522" s="53">
        <v>0</v>
      </c>
      <c r="L522" s="309">
        <v>7819561.4100000001</v>
      </c>
      <c r="M522" s="309"/>
      <c r="N522" s="53">
        <v>0</v>
      </c>
      <c r="O522" s="311">
        <v>80.950418610484192</v>
      </c>
      <c r="P522" s="311"/>
      <c r="Q522" s="311"/>
      <c r="R522" s="55">
        <v>0</v>
      </c>
    </row>
    <row r="523" spans="1:18" ht="60.75" customHeight="1" x14ac:dyDescent="0.2">
      <c r="A523" s="339" t="s">
        <v>476</v>
      </c>
      <c r="B523" s="340"/>
      <c r="C523" s="308" t="s">
        <v>360</v>
      </c>
      <c r="D523" s="308"/>
      <c r="E523" s="52" t="s">
        <v>83</v>
      </c>
      <c r="F523" s="52" t="s">
        <v>477</v>
      </c>
      <c r="G523" s="308"/>
      <c r="H523" s="308"/>
      <c r="I523" s="309">
        <v>9659692.3699999992</v>
      </c>
      <c r="J523" s="309"/>
      <c r="K523" s="53">
        <v>0</v>
      </c>
      <c r="L523" s="309">
        <v>7819561.4100000001</v>
      </c>
      <c r="M523" s="309"/>
      <c r="N523" s="53">
        <v>0</v>
      </c>
      <c r="O523" s="311">
        <v>80.950418610484192</v>
      </c>
      <c r="P523" s="311"/>
      <c r="Q523" s="311"/>
      <c r="R523" s="55">
        <v>0</v>
      </c>
    </row>
    <row r="524" spans="1:18" ht="47.25" customHeight="1" x14ac:dyDescent="0.2">
      <c r="A524" s="339" t="s">
        <v>478</v>
      </c>
      <c r="B524" s="340"/>
      <c r="C524" s="308" t="s">
        <v>360</v>
      </c>
      <c r="D524" s="308"/>
      <c r="E524" s="52" t="s">
        <v>83</v>
      </c>
      <c r="F524" s="52" t="s">
        <v>479</v>
      </c>
      <c r="G524" s="308"/>
      <c r="H524" s="308"/>
      <c r="I524" s="309">
        <v>9659692.3699999992</v>
      </c>
      <c r="J524" s="309"/>
      <c r="K524" s="53">
        <v>0</v>
      </c>
      <c r="L524" s="309">
        <v>7819561.4100000001</v>
      </c>
      <c r="M524" s="309"/>
      <c r="N524" s="53">
        <v>0</v>
      </c>
      <c r="O524" s="311">
        <v>80.950418610484192</v>
      </c>
      <c r="P524" s="311"/>
      <c r="Q524" s="311"/>
      <c r="R524" s="55">
        <v>0</v>
      </c>
    </row>
    <row r="525" spans="1:18" ht="73.5" customHeight="1" x14ac:dyDescent="0.2">
      <c r="A525" s="339" t="s">
        <v>480</v>
      </c>
      <c r="B525" s="340"/>
      <c r="C525" s="308" t="s">
        <v>360</v>
      </c>
      <c r="D525" s="308"/>
      <c r="E525" s="52" t="s">
        <v>83</v>
      </c>
      <c r="F525" s="52" t="s">
        <v>481</v>
      </c>
      <c r="G525" s="308"/>
      <c r="H525" s="308"/>
      <c r="I525" s="309">
        <v>9659692.3699999992</v>
      </c>
      <c r="J525" s="309"/>
      <c r="K525" s="53">
        <v>0</v>
      </c>
      <c r="L525" s="309">
        <v>7819561.4100000001</v>
      </c>
      <c r="M525" s="309"/>
      <c r="N525" s="53">
        <v>0</v>
      </c>
      <c r="O525" s="311">
        <v>80.950418610484192</v>
      </c>
      <c r="P525" s="311"/>
      <c r="Q525" s="311"/>
      <c r="R525" s="55">
        <v>0</v>
      </c>
    </row>
    <row r="526" spans="1:18" ht="51.75" customHeight="1" x14ac:dyDescent="0.2">
      <c r="A526" s="339" t="s">
        <v>110</v>
      </c>
      <c r="B526" s="340"/>
      <c r="C526" s="308" t="s">
        <v>360</v>
      </c>
      <c r="D526" s="308"/>
      <c r="E526" s="52" t="s">
        <v>83</v>
      </c>
      <c r="F526" s="52" t="s">
        <v>481</v>
      </c>
      <c r="G526" s="308" t="s">
        <v>111</v>
      </c>
      <c r="H526" s="308"/>
      <c r="I526" s="309">
        <v>8030589.1399999997</v>
      </c>
      <c r="J526" s="309"/>
      <c r="K526" s="53">
        <v>0</v>
      </c>
      <c r="L526" s="309">
        <v>6190458.3600000003</v>
      </c>
      <c r="M526" s="309"/>
      <c r="N526" s="53">
        <v>0</v>
      </c>
      <c r="O526" s="311">
        <v>77.085980269686672</v>
      </c>
      <c r="P526" s="311"/>
      <c r="Q526" s="311"/>
      <c r="R526" s="55">
        <v>0</v>
      </c>
    </row>
    <row r="527" spans="1:18" ht="51" customHeight="1" x14ac:dyDescent="0.2">
      <c r="A527" s="339" t="s">
        <v>112</v>
      </c>
      <c r="B527" s="340"/>
      <c r="C527" s="308" t="s">
        <v>360</v>
      </c>
      <c r="D527" s="308"/>
      <c r="E527" s="52" t="s">
        <v>83</v>
      </c>
      <c r="F527" s="52" t="s">
        <v>481</v>
      </c>
      <c r="G527" s="308" t="s">
        <v>113</v>
      </c>
      <c r="H527" s="308"/>
      <c r="I527" s="309">
        <v>8030589.1399999997</v>
      </c>
      <c r="J527" s="309"/>
      <c r="K527" s="53">
        <v>0</v>
      </c>
      <c r="L527" s="309">
        <v>6190458.3600000003</v>
      </c>
      <c r="M527" s="309"/>
      <c r="N527" s="53">
        <v>0</v>
      </c>
      <c r="O527" s="311">
        <v>77.085980269686672</v>
      </c>
      <c r="P527" s="311"/>
      <c r="Q527" s="311"/>
      <c r="R527" s="55">
        <v>0</v>
      </c>
    </row>
    <row r="528" spans="1:18" ht="61.5" customHeight="1" x14ac:dyDescent="0.2">
      <c r="A528" s="339" t="s">
        <v>215</v>
      </c>
      <c r="B528" s="340"/>
      <c r="C528" s="308" t="s">
        <v>360</v>
      </c>
      <c r="D528" s="308"/>
      <c r="E528" s="52" t="s">
        <v>83</v>
      </c>
      <c r="F528" s="52" t="s">
        <v>481</v>
      </c>
      <c r="G528" s="308" t="s">
        <v>216</v>
      </c>
      <c r="H528" s="308"/>
      <c r="I528" s="309">
        <v>1629103.23</v>
      </c>
      <c r="J528" s="309"/>
      <c r="K528" s="53">
        <v>0</v>
      </c>
      <c r="L528" s="309">
        <v>1629103.05</v>
      </c>
      <c r="M528" s="309"/>
      <c r="N528" s="53">
        <v>0</v>
      </c>
      <c r="O528" s="311">
        <v>99.99998895097643</v>
      </c>
      <c r="P528" s="311"/>
      <c r="Q528" s="311"/>
      <c r="R528" s="55">
        <v>0</v>
      </c>
    </row>
    <row r="529" spans="1:18" ht="37.5" customHeight="1" x14ac:dyDescent="0.2">
      <c r="A529" s="339" t="s">
        <v>217</v>
      </c>
      <c r="B529" s="340"/>
      <c r="C529" s="308" t="s">
        <v>360</v>
      </c>
      <c r="D529" s="308"/>
      <c r="E529" s="52" t="s">
        <v>83</v>
      </c>
      <c r="F529" s="52" t="s">
        <v>481</v>
      </c>
      <c r="G529" s="308" t="s">
        <v>218</v>
      </c>
      <c r="H529" s="308"/>
      <c r="I529" s="309">
        <v>1629103.23</v>
      </c>
      <c r="J529" s="309"/>
      <c r="K529" s="53">
        <v>0</v>
      </c>
      <c r="L529" s="309">
        <v>1629103.05</v>
      </c>
      <c r="M529" s="309"/>
      <c r="N529" s="53">
        <v>0</v>
      </c>
      <c r="O529" s="311">
        <v>99.99998895097643</v>
      </c>
      <c r="P529" s="311"/>
      <c r="Q529" s="311"/>
      <c r="R529" s="55">
        <v>0</v>
      </c>
    </row>
    <row r="530" spans="1:18" ht="29.25" customHeight="1" x14ac:dyDescent="0.2">
      <c r="A530" s="339" t="s">
        <v>98</v>
      </c>
      <c r="B530" s="340"/>
      <c r="C530" s="308" t="s">
        <v>360</v>
      </c>
      <c r="D530" s="308"/>
      <c r="E530" s="52" t="s">
        <v>83</v>
      </c>
      <c r="F530" s="52" t="s">
        <v>99</v>
      </c>
      <c r="G530" s="308"/>
      <c r="H530" s="308"/>
      <c r="I530" s="309">
        <v>1116454.8999999999</v>
      </c>
      <c r="J530" s="309"/>
      <c r="K530" s="53">
        <v>0</v>
      </c>
      <c r="L530" s="309">
        <v>1002930</v>
      </c>
      <c r="M530" s="309"/>
      <c r="N530" s="53">
        <v>0</v>
      </c>
      <c r="O530" s="311">
        <v>89.831662703079189</v>
      </c>
      <c r="P530" s="311"/>
      <c r="Q530" s="311"/>
      <c r="R530" s="55">
        <v>0</v>
      </c>
    </row>
    <row r="531" spans="1:18" ht="28.5" customHeight="1" x14ac:dyDescent="0.2">
      <c r="A531" s="339" t="s">
        <v>193</v>
      </c>
      <c r="B531" s="340"/>
      <c r="C531" s="308" t="s">
        <v>360</v>
      </c>
      <c r="D531" s="308"/>
      <c r="E531" s="202" t="s">
        <v>83</v>
      </c>
      <c r="F531" s="202" t="s">
        <v>194</v>
      </c>
      <c r="G531" s="308"/>
      <c r="H531" s="308"/>
      <c r="I531" s="309">
        <v>1116454.8999999999</v>
      </c>
      <c r="J531" s="309"/>
      <c r="K531" s="203">
        <v>0</v>
      </c>
      <c r="L531" s="309">
        <v>1002930</v>
      </c>
      <c r="M531" s="309"/>
      <c r="N531" s="203">
        <v>0</v>
      </c>
      <c r="O531" s="311">
        <v>89.831662703079189</v>
      </c>
      <c r="P531" s="311"/>
      <c r="Q531" s="311"/>
      <c r="R531" s="55">
        <v>0</v>
      </c>
    </row>
    <row r="532" spans="1:18" ht="50.25" customHeight="1" x14ac:dyDescent="0.2">
      <c r="A532" s="346" t="s">
        <v>110</v>
      </c>
      <c r="B532" s="347"/>
      <c r="C532" s="326" t="s">
        <v>360</v>
      </c>
      <c r="D532" s="326"/>
      <c r="E532" s="200" t="s">
        <v>83</v>
      </c>
      <c r="F532" s="200" t="s">
        <v>194</v>
      </c>
      <c r="G532" s="326" t="s">
        <v>111</v>
      </c>
      <c r="H532" s="326"/>
      <c r="I532" s="327">
        <v>1116454.8999999999</v>
      </c>
      <c r="J532" s="327"/>
      <c r="K532" s="201">
        <v>0</v>
      </c>
      <c r="L532" s="327">
        <v>1002930</v>
      </c>
      <c r="M532" s="327"/>
      <c r="N532" s="201">
        <v>0</v>
      </c>
      <c r="O532" s="329">
        <v>89.831662703079189</v>
      </c>
      <c r="P532" s="329"/>
      <c r="Q532" s="329"/>
      <c r="R532" s="56">
        <v>0</v>
      </c>
    </row>
    <row r="533" spans="1:18" ht="54" customHeight="1" x14ac:dyDescent="0.2">
      <c r="A533" s="339" t="s">
        <v>112</v>
      </c>
      <c r="B533" s="340"/>
      <c r="C533" s="308" t="s">
        <v>360</v>
      </c>
      <c r="D533" s="308"/>
      <c r="E533" s="52" t="s">
        <v>83</v>
      </c>
      <c r="F533" s="52" t="s">
        <v>194</v>
      </c>
      <c r="G533" s="308" t="s">
        <v>113</v>
      </c>
      <c r="H533" s="308"/>
      <c r="I533" s="309">
        <v>1116454.8999999999</v>
      </c>
      <c r="J533" s="309"/>
      <c r="K533" s="53">
        <v>0</v>
      </c>
      <c r="L533" s="309">
        <v>1002930</v>
      </c>
      <c r="M533" s="309"/>
      <c r="N533" s="53">
        <v>0</v>
      </c>
      <c r="O533" s="311">
        <v>89.831662703079189</v>
      </c>
      <c r="P533" s="311"/>
      <c r="Q533" s="311"/>
      <c r="R533" s="55">
        <v>0</v>
      </c>
    </row>
    <row r="534" spans="1:18" ht="37.5" customHeight="1" x14ac:dyDescent="0.2">
      <c r="A534" s="348" t="s">
        <v>482</v>
      </c>
      <c r="B534" s="349"/>
      <c r="C534" s="314" t="s">
        <v>360</v>
      </c>
      <c r="D534" s="314"/>
      <c r="E534" s="48" t="s">
        <v>85</v>
      </c>
      <c r="F534" s="48"/>
      <c r="G534" s="314"/>
      <c r="H534" s="314"/>
      <c r="I534" s="315">
        <v>176821453.19</v>
      </c>
      <c r="J534" s="315"/>
      <c r="K534" s="49">
        <v>0</v>
      </c>
      <c r="L534" s="315">
        <v>168267621.86000001</v>
      </c>
      <c r="M534" s="315"/>
      <c r="N534" s="49">
        <v>0</v>
      </c>
      <c r="O534" s="317">
        <v>95.162447103741073</v>
      </c>
      <c r="P534" s="317"/>
      <c r="Q534" s="317"/>
      <c r="R534" s="51">
        <v>0</v>
      </c>
    </row>
    <row r="535" spans="1:18" ht="64.5" customHeight="1" x14ac:dyDescent="0.2">
      <c r="A535" s="339" t="s">
        <v>460</v>
      </c>
      <c r="B535" s="340"/>
      <c r="C535" s="308" t="s">
        <v>360</v>
      </c>
      <c r="D535" s="308"/>
      <c r="E535" s="52" t="s">
        <v>85</v>
      </c>
      <c r="F535" s="52" t="s">
        <v>461</v>
      </c>
      <c r="G535" s="308"/>
      <c r="H535" s="308"/>
      <c r="I535" s="309">
        <v>169322673.22999999</v>
      </c>
      <c r="J535" s="309"/>
      <c r="K535" s="53">
        <v>0</v>
      </c>
      <c r="L535" s="309">
        <v>160768842.09999999</v>
      </c>
      <c r="M535" s="309"/>
      <c r="N535" s="53">
        <v>0</v>
      </c>
      <c r="O535" s="311">
        <v>94.948206895847392</v>
      </c>
      <c r="P535" s="311"/>
      <c r="Q535" s="311"/>
      <c r="R535" s="55">
        <v>0</v>
      </c>
    </row>
    <row r="536" spans="1:18" ht="32.25" customHeight="1" x14ac:dyDescent="0.2">
      <c r="A536" s="339" t="s">
        <v>483</v>
      </c>
      <c r="B536" s="340"/>
      <c r="C536" s="308" t="s">
        <v>360</v>
      </c>
      <c r="D536" s="308"/>
      <c r="E536" s="52" t="s">
        <v>85</v>
      </c>
      <c r="F536" s="52" t="s">
        <v>484</v>
      </c>
      <c r="G536" s="308"/>
      <c r="H536" s="308"/>
      <c r="I536" s="309">
        <v>121664522.05</v>
      </c>
      <c r="J536" s="309"/>
      <c r="K536" s="53">
        <v>0</v>
      </c>
      <c r="L536" s="309">
        <v>120917756.69</v>
      </c>
      <c r="M536" s="309"/>
      <c r="N536" s="53">
        <v>0</v>
      </c>
      <c r="O536" s="311">
        <v>99.386209432776866</v>
      </c>
      <c r="P536" s="311"/>
      <c r="Q536" s="311"/>
      <c r="R536" s="55">
        <v>0</v>
      </c>
    </row>
    <row r="537" spans="1:18" ht="92.25" customHeight="1" x14ac:dyDescent="0.2">
      <c r="A537" s="339" t="s">
        <v>485</v>
      </c>
      <c r="B537" s="340"/>
      <c r="C537" s="308" t="s">
        <v>360</v>
      </c>
      <c r="D537" s="308"/>
      <c r="E537" s="52" t="s">
        <v>85</v>
      </c>
      <c r="F537" s="52" t="s">
        <v>486</v>
      </c>
      <c r="G537" s="308"/>
      <c r="H537" s="308"/>
      <c r="I537" s="309">
        <v>493972.05</v>
      </c>
      <c r="J537" s="309"/>
      <c r="K537" s="53">
        <v>0</v>
      </c>
      <c r="L537" s="309">
        <v>493972.05</v>
      </c>
      <c r="M537" s="309"/>
      <c r="N537" s="53">
        <v>0</v>
      </c>
      <c r="O537" s="311">
        <v>100</v>
      </c>
      <c r="P537" s="311"/>
      <c r="Q537" s="311"/>
      <c r="R537" s="55">
        <v>0</v>
      </c>
    </row>
    <row r="538" spans="1:18" ht="60.75" customHeight="1" x14ac:dyDescent="0.2">
      <c r="A538" s="339" t="s">
        <v>487</v>
      </c>
      <c r="B538" s="340"/>
      <c r="C538" s="308" t="s">
        <v>360</v>
      </c>
      <c r="D538" s="308"/>
      <c r="E538" s="52" t="s">
        <v>85</v>
      </c>
      <c r="F538" s="52" t="s">
        <v>488</v>
      </c>
      <c r="G538" s="308"/>
      <c r="H538" s="308"/>
      <c r="I538" s="309">
        <v>32124.04</v>
      </c>
      <c r="J538" s="309"/>
      <c r="K538" s="53">
        <v>0</v>
      </c>
      <c r="L538" s="309">
        <v>32124.04</v>
      </c>
      <c r="M538" s="309"/>
      <c r="N538" s="53">
        <v>0</v>
      </c>
      <c r="O538" s="311">
        <v>100</v>
      </c>
      <c r="P538" s="311"/>
      <c r="Q538" s="311"/>
      <c r="R538" s="55">
        <v>0</v>
      </c>
    </row>
    <row r="539" spans="1:18" ht="51" customHeight="1" x14ac:dyDescent="0.2">
      <c r="A539" s="339" t="s">
        <v>303</v>
      </c>
      <c r="B539" s="340"/>
      <c r="C539" s="308" t="s">
        <v>360</v>
      </c>
      <c r="D539" s="308"/>
      <c r="E539" s="52" t="s">
        <v>85</v>
      </c>
      <c r="F539" s="52" t="s">
        <v>488</v>
      </c>
      <c r="G539" s="308" t="s">
        <v>304</v>
      </c>
      <c r="H539" s="308"/>
      <c r="I539" s="309">
        <v>32124.04</v>
      </c>
      <c r="J539" s="309"/>
      <c r="K539" s="53">
        <v>0</v>
      </c>
      <c r="L539" s="309">
        <v>32124.04</v>
      </c>
      <c r="M539" s="309"/>
      <c r="N539" s="53">
        <v>0</v>
      </c>
      <c r="O539" s="311">
        <v>100</v>
      </c>
      <c r="P539" s="311"/>
      <c r="Q539" s="311"/>
      <c r="R539" s="55">
        <v>0</v>
      </c>
    </row>
    <row r="540" spans="1:18" ht="33.75" customHeight="1" x14ac:dyDescent="0.2">
      <c r="A540" s="339" t="s">
        <v>305</v>
      </c>
      <c r="B540" s="340"/>
      <c r="C540" s="308" t="s">
        <v>360</v>
      </c>
      <c r="D540" s="308"/>
      <c r="E540" s="52" t="s">
        <v>85</v>
      </c>
      <c r="F540" s="52" t="s">
        <v>488</v>
      </c>
      <c r="G540" s="308" t="s">
        <v>306</v>
      </c>
      <c r="H540" s="308"/>
      <c r="I540" s="309">
        <v>32124.04</v>
      </c>
      <c r="J540" s="309"/>
      <c r="K540" s="53">
        <v>0</v>
      </c>
      <c r="L540" s="309">
        <v>32124.04</v>
      </c>
      <c r="M540" s="309"/>
      <c r="N540" s="53">
        <v>0</v>
      </c>
      <c r="O540" s="311">
        <v>100</v>
      </c>
      <c r="P540" s="311"/>
      <c r="Q540" s="311"/>
      <c r="R540" s="55">
        <v>0</v>
      </c>
    </row>
    <row r="541" spans="1:18" ht="48" customHeight="1" x14ac:dyDescent="0.2">
      <c r="A541" s="339" t="s">
        <v>489</v>
      </c>
      <c r="B541" s="340"/>
      <c r="C541" s="308" t="s">
        <v>360</v>
      </c>
      <c r="D541" s="308"/>
      <c r="E541" s="202" t="s">
        <v>85</v>
      </c>
      <c r="F541" s="202" t="s">
        <v>490</v>
      </c>
      <c r="G541" s="308"/>
      <c r="H541" s="308"/>
      <c r="I541" s="309">
        <v>461848.01</v>
      </c>
      <c r="J541" s="309"/>
      <c r="K541" s="203">
        <v>0</v>
      </c>
      <c r="L541" s="309">
        <v>461848.01</v>
      </c>
      <c r="M541" s="309"/>
      <c r="N541" s="203">
        <v>0</v>
      </c>
      <c r="O541" s="311">
        <v>100</v>
      </c>
      <c r="P541" s="311"/>
      <c r="Q541" s="311"/>
      <c r="R541" s="55">
        <v>0</v>
      </c>
    </row>
    <row r="542" spans="1:18" ht="51.75" customHeight="1" x14ac:dyDescent="0.2">
      <c r="A542" s="346" t="s">
        <v>303</v>
      </c>
      <c r="B542" s="347"/>
      <c r="C542" s="326" t="s">
        <v>360</v>
      </c>
      <c r="D542" s="326"/>
      <c r="E542" s="200" t="s">
        <v>85</v>
      </c>
      <c r="F542" s="200" t="s">
        <v>490</v>
      </c>
      <c r="G542" s="326" t="s">
        <v>304</v>
      </c>
      <c r="H542" s="326"/>
      <c r="I542" s="327">
        <v>461848.01</v>
      </c>
      <c r="J542" s="327"/>
      <c r="K542" s="201">
        <v>0</v>
      </c>
      <c r="L542" s="327">
        <v>461848.01</v>
      </c>
      <c r="M542" s="327"/>
      <c r="N542" s="201">
        <v>0</v>
      </c>
      <c r="O542" s="329">
        <v>100</v>
      </c>
      <c r="P542" s="329"/>
      <c r="Q542" s="329"/>
      <c r="R542" s="56">
        <v>0</v>
      </c>
    </row>
    <row r="543" spans="1:18" ht="39.75" customHeight="1" x14ac:dyDescent="0.2">
      <c r="A543" s="339" t="s">
        <v>305</v>
      </c>
      <c r="B543" s="340"/>
      <c r="C543" s="308" t="s">
        <v>360</v>
      </c>
      <c r="D543" s="308"/>
      <c r="E543" s="52" t="s">
        <v>85</v>
      </c>
      <c r="F543" s="52" t="s">
        <v>490</v>
      </c>
      <c r="G543" s="308" t="s">
        <v>306</v>
      </c>
      <c r="H543" s="308"/>
      <c r="I543" s="309">
        <v>461848.01</v>
      </c>
      <c r="J543" s="309"/>
      <c r="K543" s="53">
        <v>0</v>
      </c>
      <c r="L543" s="309">
        <v>461848.01</v>
      </c>
      <c r="M543" s="309"/>
      <c r="N543" s="53">
        <v>0</v>
      </c>
      <c r="O543" s="311">
        <v>100</v>
      </c>
      <c r="P543" s="311"/>
      <c r="Q543" s="311"/>
      <c r="R543" s="55">
        <v>0</v>
      </c>
    </row>
    <row r="544" spans="1:18" ht="33" customHeight="1" x14ac:dyDescent="0.2">
      <c r="A544" s="339" t="s">
        <v>491</v>
      </c>
      <c r="B544" s="340"/>
      <c r="C544" s="308" t="s">
        <v>360</v>
      </c>
      <c r="D544" s="308"/>
      <c r="E544" s="52" t="s">
        <v>85</v>
      </c>
      <c r="F544" s="52" t="s">
        <v>492</v>
      </c>
      <c r="G544" s="308"/>
      <c r="H544" s="308"/>
      <c r="I544" s="309">
        <v>121170550</v>
      </c>
      <c r="J544" s="309"/>
      <c r="K544" s="53">
        <v>0</v>
      </c>
      <c r="L544" s="309">
        <v>120423784.64</v>
      </c>
      <c r="M544" s="309"/>
      <c r="N544" s="53">
        <v>0</v>
      </c>
      <c r="O544" s="311">
        <v>99.383707212684939</v>
      </c>
      <c r="P544" s="311"/>
      <c r="Q544" s="311"/>
      <c r="R544" s="55">
        <v>0</v>
      </c>
    </row>
    <row r="545" spans="1:18" ht="60" customHeight="1" x14ac:dyDescent="0.2">
      <c r="A545" s="339" t="s">
        <v>493</v>
      </c>
      <c r="B545" s="340"/>
      <c r="C545" s="308" t="s">
        <v>360</v>
      </c>
      <c r="D545" s="308"/>
      <c r="E545" s="52" t="s">
        <v>85</v>
      </c>
      <c r="F545" s="52" t="s">
        <v>494</v>
      </c>
      <c r="G545" s="308"/>
      <c r="H545" s="308"/>
      <c r="I545" s="309">
        <v>114262050</v>
      </c>
      <c r="J545" s="309"/>
      <c r="K545" s="53">
        <v>0</v>
      </c>
      <c r="L545" s="309">
        <v>114262049.98</v>
      </c>
      <c r="M545" s="309"/>
      <c r="N545" s="53">
        <v>0</v>
      </c>
      <c r="O545" s="311">
        <v>99.999999982496377</v>
      </c>
      <c r="P545" s="311"/>
      <c r="Q545" s="311"/>
      <c r="R545" s="55">
        <v>0</v>
      </c>
    </row>
    <row r="546" spans="1:18" ht="53.25" customHeight="1" x14ac:dyDescent="0.2">
      <c r="A546" s="339" t="s">
        <v>303</v>
      </c>
      <c r="B546" s="340"/>
      <c r="C546" s="308" t="s">
        <v>360</v>
      </c>
      <c r="D546" s="308"/>
      <c r="E546" s="52" t="s">
        <v>85</v>
      </c>
      <c r="F546" s="52" t="s">
        <v>494</v>
      </c>
      <c r="G546" s="308" t="s">
        <v>304</v>
      </c>
      <c r="H546" s="308"/>
      <c r="I546" s="309">
        <v>114262050</v>
      </c>
      <c r="J546" s="309"/>
      <c r="K546" s="53">
        <v>0</v>
      </c>
      <c r="L546" s="309">
        <v>114262049.98</v>
      </c>
      <c r="M546" s="309"/>
      <c r="N546" s="53">
        <v>0</v>
      </c>
      <c r="O546" s="311">
        <v>99.999999982496377</v>
      </c>
      <c r="P546" s="311"/>
      <c r="Q546" s="311"/>
      <c r="R546" s="55">
        <v>0</v>
      </c>
    </row>
    <row r="547" spans="1:18" ht="35.25" customHeight="1" x14ac:dyDescent="0.2">
      <c r="A547" s="339" t="s">
        <v>305</v>
      </c>
      <c r="B547" s="340"/>
      <c r="C547" s="308" t="s">
        <v>360</v>
      </c>
      <c r="D547" s="308"/>
      <c r="E547" s="52" t="s">
        <v>85</v>
      </c>
      <c r="F547" s="52" t="s">
        <v>494</v>
      </c>
      <c r="G547" s="308" t="s">
        <v>306</v>
      </c>
      <c r="H547" s="308"/>
      <c r="I547" s="309">
        <v>114262050</v>
      </c>
      <c r="J547" s="309"/>
      <c r="K547" s="53">
        <v>0</v>
      </c>
      <c r="L547" s="309">
        <v>114262049.98</v>
      </c>
      <c r="M547" s="309"/>
      <c r="N547" s="53">
        <v>0</v>
      </c>
      <c r="O547" s="311">
        <v>99.999999982496377</v>
      </c>
      <c r="P547" s="311"/>
      <c r="Q547" s="311"/>
      <c r="R547" s="55">
        <v>0</v>
      </c>
    </row>
    <row r="548" spans="1:18" ht="63" customHeight="1" x14ac:dyDescent="0.2">
      <c r="A548" s="339" t="s">
        <v>493</v>
      </c>
      <c r="B548" s="340"/>
      <c r="C548" s="308" t="s">
        <v>360</v>
      </c>
      <c r="D548" s="308"/>
      <c r="E548" s="52" t="s">
        <v>85</v>
      </c>
      <c r="F548" s="52" t="s">
        <v>495</v>
      </c>
      <c r="G548" s="308"/>
      <c r="H548" s="308"/>
      <c r="I548" s="309">
        <v>6908500</v>
      </c>
      <c r="J548" s="309"/>
      <c r="K548" s="53">
        <v>0</v>
      </c>
      <c r="L548" s="309">
        <v>6161734.6600000001</v>
      </c>
      <c r="M548" s="309"/>
      <c r="N548" s="53">
        <v>0</v>
      </c>
      <c r="O548" s="311">
        <v>89.190629803864809</v>
      </c>
      <c r="P548" s="311"/>
      <c r="Q548" s="311"/>
      <c r="R548" s="55">
        <v>0</v>
      </c>
    </row>
    <row r="549" spans="1:18" ht="53.25" customHeight="1" x14ac:dyDescent="0.2">
      <c r="A549" s="339" t="s">
        <v>303</v>
      </c>
      <c r="B549" s="340"/>
      <c r="C549" s="308" t="s">
        <v>360</v>
      </c>
      <c r="D549" s="308"/>
      <c r="E549" s="52" t="s">
        <v>85</v>
      </c>
      <c r="F549" s="52" t="s">
        <v>495</v>
      </c>
      <c r="G549" s="308" t="s">
        <v>304</v>
      </c>
      <c r="H549" s="308"/>
      <c r="I549" s="309">
        <v>6908500</v>
      </c>
      <c r="J549" s="309"/>
      <c r="K549" s="53">
        <v>0</v>
      </c>
      <c r="L549" s="309">
        <v>6161734.6600000001</v>
      </c>
      <c r="M549" s="309"/>
      <c r="N549" s="53">
        <v>0</v>
      </c>
      <c r="O549" s="311">
        <v>89.190629803864809</v>
      </c>
      <c r="P549" s="311"/>
      <c r="Q549" s="311"/>
      <c r="R549" s="55">
        <v>0</v>
      </c>
    </row>
    <row r="550" spans="1:18" ht="33" customHeight="1" x14ac:dyDescent="0.2">
      <c r="A550" s="339" t="s">
        <v>305</v>
      </c>
      <c r="B550" s="340"/>
      <c r="C550" s="308" t="s">
        <v>360</v>
      </c>
      <c r="D550" s="308"/>
      <c r="E550" s="52" t="s">
        <v>85</v>
      </c>
      <c r="F550" s="52" t="s">
        <v>495</v>
      </c>
      <c r="G550" s="308" t="s">
        <v>306</v>
      </c>
      <c r="H550" s="308"/>
      <c r="I550" s="309">
        <v>6908500</v>
      </c>
      <c r="J550" s="309"/>
      <c r="K550" s="53">
        <v>0</v>
      </c>
      <c r="L550" s="309">
        <v>6161734.6600000001</v>
      </c>
      <c r="M550" s="309"/>
      <c r="N550" s="53">
        <v>0</v>
      </c>
      <c r="O550" s="311">
        <v>89.190629803864809</v>
      </c>
      <c r="P550" s="311"/>
      <c r="Q550" s="311"/>
      <c r="R550" s="55">
        <v>0</v>
      </c>
    </row>
    <row r="551" spans="1:18" ht="48.75" customHeight="1" x14ac:dyDescent="0.2">
      <c r="A551" s="339" t="s">
        <v>496</v>
      </c>
      <c r="B551" s="340"/>
      <c r="C551" s="308" t="s">
        <v>360</v>
      </c>
      <c r="D551" s="308"/>
      <c r="E551" s="52" t="s">
        <v>85</v>
      </c>
      <c r="F551" s="52" t="s">
        <v>497</v>
      </c>
      <c r="G551" s="308"/>
      <c r="H551" s="308"/>
      <c r="I551" s="309">
        <v>66541.88</v>
      </c>
      <c r="J551" s="309"/>
      <c r="K551" s="53">
        <v>0</v>
      </c>
      <c r="L551" s="309">
        <v>66541.88</v>
      </c>
      <c r="M551" s="309"/>
      <c r="N551" s="53">
        <v>0</v>
      </c>
      <c r="O551" s="311">
        <v>100</v>
      </c>
      <c r="P551" s="311"/>
      <c r="Q551" s="311"/>
      <c r="R551" s="55">
        <v>0</v>
      </c>
    </row>
    <row r="552" spans="1:18" ht="108.75" customHeight="1" x14ac:dyDescent="0.2">
      <c r="A552" s="339" t="s">
        <v>498</v>
      </c>
      <c r="B552" s="340"/>
      <c r="C552" s="308" t="s">
        <v>360</v>
      </c>
      <c r="D552" s="308"/>
      <c r="E552" s="52" t="s">
        <v>85</v>
      </c>
      <c r="F552" s="52" t="s">
        <v>499</v>
      </c>
      <c r="G552" s="308"/>
      <c r="H552" s="308"/>
      <c r="I552" s="309">
        <v>66541.88</v>
      </c>
      <c r="J552" s="309"/>
      <c r="K552" s="53">
        <v>0</v>
      </c>
      <c r="L552" s="309">
        <v>66541.88</v>
      </c>
      <c r="M552" s="309"/>
      <c r="N552" s="53">
        <v>0</v>
      </c>
      <c r="O552" s="311">
        <v>100</v>
      </c>
      <c r="P552" s="311"/>
      <c r="Q552" s="311"/>
      <c r="R552" s="55">
        <v>0</v>
      </c>
    </row>
    <row r="553" spans="1:18" ht="60" customHeight="1" x14ac:dyDescent="0.2">
      <c r="A553" s="339" t="s">
        <v>500</v>
      </c>
      <c r="B553" s="340"/>
      <c r="C553" s="308" t="s">
        <v>360</v>
      </c>
      <c r="D553" s="308"/>
      <c r="E553" s="202" t="s">
        <v>85</v>
      </c>
      <c r="F553" s="202" t="s">
        <v>501</v>
      </c>
      <c r="G553" s="308"/>
      <c r="H553" s="308"/>
      <c r="I553" s="309">
        <v>66541.88</v>
      </c>
      <c r="J553" s="309"/>
      <c r="K553" s="203">
        <v>0</v>
      </c>
      <c r="L553" s="309">
        <v>66541.88</v>
      </c>
      <c r="M553" s="309"/>
      <c r="N553" s="203">
        <v>0</v>
      </c>
      <c r="O553" s="311">
        <v>100</v>
      </c>
      <c r="P553" s="311"/>
      <c r="Q553" s="311"/>
      <c r="R553" s="64">
        <v>0</v>
      </c>
    </row>
    <row r="554" spans="1:18" ht="54" customHeight="1" x14ac:dyDescent="0.2">
      <c r="A554" s="346" t="s">
        <v>303</v>
      </c>
      <c r="B554" s="347"/>
      <c r="C554" s="326" t="s">
        <v>360</v>
      </c>
      <c r="D554" s="326"/>
      <c r="E554" s="200" t="s">
        <v>85</v>
      </c>
      <c r="F554" s="200" t="s">
        <v>501</v>
      </c>
      <c r="G554" s="326" t="s">
        <v>304</v>
      </c>
      <c r="H554" s="326"/>
      <c r="I554" s="327">
        <v>66541.88</v>
      </c>
      <c r="J554" s="327"/>
      <c r="K554" s="201">
        <v>0</v>
      </c>
      <c r="L554" s="327">
        <v>66541.88</v>
      </c>
      <c r="M554" s="327"/>
      <c r="N554" s="201">
        <v>0</v>
      </c>
      <c r="O554" s="329">
        <v>100</v>
      </c>
      <c r="P554" s="329"/>
      <c r="Q554" s="329"/>
      <c r="R554" s="214">
        <v>0</v>
      </c>
    </row>
    <row r="555" spans="1:18" ht="38.25" customHeight="1" x14ac:dyDescent="0.2">
      <c r="A555" s="339" t="s">
        <v>305</v>
      </c>
      <c r="B555" s="340"/>
      <c r="C555" s="308" t="s">
        <v>360</v>
      </c>
      <c r="D555" s="308"/>
      <c r="E555" s="52" t="s">
        <v>85</v>
      </c>
      <c r="F555" s="52" t="s">
        <v>501</v>
      </c>
      <c r="G555" s="308" t="s">
        <v>306</v>
      </c>
      <c r="H555" s="308"/>
      <c r="I555" s="309">
        <v>66541.88</v>
      </c>
      <c r="J555" s="309"/>
      <c r="K555" s="53">
        <v>0</v>
      </c>
      <c r="L555" s="309">
        <v>66541.88</v>
      </c>
      <c r="M555" s="309"/>
      <c r="N555" s="53">
        <v>0</v>
      </c>
      <c r="O555" s="311">
        <v>100</v>
      </c>
      <c r="P555" s="311"/>
      <c r="Q555" s="311"/>
      <c r="R555" s="64">
        <v>0</v>
      </c>
    </row>
    <row r="556" spans="1:18" ht="49.5" customHeight="1" x14ac:dyDescent="0.2">
      <c r="A556" s="339" t="s">
        <v>502</v>
      </c>
      <c r="B556" s="340"/>
      <c r="C556" s="308" t="s">
        <v>360</v>
      </c>
      <c r="D556" s="308"/>
      <c r="E556" s="52" t="s">
        <v>85</v>
      </c>
      <c r="F556" s="52" t="s">
        <v>503</v>
      </c>
      <c r="G556" s="308"/>
      <c r="H556" s="308"/>
      <c r="I556" s="309">
        <v>25902570.27</v>
      </c>
      <c r="J556" s="309"/>
      <c r="K556" s="53">
        <v>0</v>
      </c>
      <c r="L556" s="309">
        <v>18111818.170000002</v>
      </c>
      <c r="M556" s="309"/>
      <c r="N556" s="53">
        <v>0</v>
      </c>
      <c r="O556" s="311">
        <v>69.922860863645113</v>
      </c>
      <c r="P556" s="311"/>
      <c r="Q556" s="311"/>
      <c r="R556" s="64">
        <v>0</v>
      </c>
    </row>
    <row r="557" spans="1:18" ht="88.5" customHeight="1" x14ac:dyDescent="0.2">
      <c r="A557" s="339" t="s">
        <v>504</v>
      </c>
      <c r="B557" s="340"/>
      <c r="C557" s="308" t="s">
        <v>360</v>
      </c>
      <c r="D557" s="308"/>
      <c r="E557" s="52" t="s">
        <v>85</v>
      </c>
      <c r="F557" s="52" t="s">
        <v>505</v>
      </c>
      <c r="G557" s="308"/>
      <c r="H557" s="308"/>
      <c r="I557" s="309">
        <v>16902570.27</v>
      </c>
      <c r="J557" s="309"/>
      <c r="K557" s="53">
        <v>0</v>
      </c>
      <c r="L557" s="309">
        <v>9111818.1699999999</v>
      </c>
      <c r="M557" s="309"/>
      <c r="N557" s="53">
        <v>0</v>
      </c>
      <c r="O557" s="311">
        <v>53.907885158580683</v>
      </c>
      <c r="P557" s="311"/>
      <c r="Q557" s="311"/>
      <c r="R557" s="64">
        <v>0</v>
      </c>
    </row>
    <row r="558" spans="1:18" ht="88.5" customHeight="1" x14ac:dyDescent="0.2">
      <c r="A558" s="339" t="s">
        <v>506</v>
      </c>
      <c r="B558" s="340"/>
      <c r="C558" s="308" t="s">
        <v>360</v>
      </c>
      <c r="D558" s="308"/>
      <c r="E558" s="52" t="s">
        <v>85</v>
      </c>
      <c r="F558" s="52" t="s">
        <v>507</v>
      </c>
      <c r="G558" s="308"/>
      <c r="H558" s="308"/>
      <c r="I558" s="309">
        <v>16902570.27</v>
      </c>
      <c r="J558" s="309"/>
      <c r="K558" s="53">
        <v>0</v>
      </c>
      <c r="L558" s="309">
        <v>9111818.1699999999</v>
      </c>
      <c r="M558" s="309"/>
      <c r="N558" s="53">
        <v>0</v>
      </c>
      <c r="O558" s="311">
        <v>53.907885158580683</v>
      </c>
      <c r="P558" s="311"/>
      <c r="Q558" s="311"/>
      <c r="R558" s="64">
        <v>0</v>
      </c>
    </row>
    <row r="559" spans="1:18" ht="47.25" customHeight="1" x14ac:dyDescent="0.2">
      <c r="A559" s="339" t="s">
        <v>303</v>
      </c>
      <c r="B559" s="340"/>
      <c r="C559" s="308" t="s">
        <v>360</v>
      </c>
      <c r="D559" s="308"/>
      <c r="E559" s="52" t="s">
        <v>85</v>
      </c>
      <c r="F559" s="52" t="s">
        <v>507</v>
      </c>
      <c r="G559" s="308" t="s">
        <v>304</v>
      </c>
      <c r="H559" s="308"/>
      <c r="I559" s="309">
        <v>16902570.27</v>
      </c>
      <c r="J559" s="309"/>
      <c r="K559" s="53">
        <v>0</v>
      </c>
      <c r="L559" s="309">
        <v>9111818.1699999999</v>
      </c>
      <c r="M559" s="309"/>
      <c r="N559" s="53">
        <v>0</v>
      </c>
      <c r="O559" s="311">
        <v>53.907885158580683</v>
      </c>
      <c r="P559" s="311"/>
      <c r="Q559" s="311"/>
      <c r="R559" s="64">
        <v>0</v>
      </c>
    </row>
    <row r="560" spans="1:18" ht="30.75" customHeight="1" x14ac:dyDescent="0.2">
      <c r="A560" s="339" t="s">
        <v>305</v>
      </c>
      <c r="B560" s="340"/>
      <c r="C560" s="308" t="s">
        <v>360</v>
      </c>
      <c r="D560" s="308"/>
      <c r="E560" s="52" t="s">
        <v>85</v>
      </c>
      <c r="F560" s="52" t="s">
        <v>507</v>
      </c>
      <c r="G560" s="308" t="s">
        <v>306</v>
      </c>
      <c r="H560" s="308"/>
      <c r="I560" s="309">
        <v>16902570.27</v>
      </c>
      <c r="J560" s="309"/>
      <c r="K560" s="53">
        <v>0</v>
      </c>
      <c r="L560" s="309">
        <v>9111818.1699999999</v>
      </c>
      <c r="M560" s="309"/>
      <c r="N560" s="53">
        <v>0</v>
      </c>
      <c r="O560" s="311">
        <v>53.907885158580683</v>
      </c>
      <c r="P560" s="311"/>
      <c r="Q560" s="311"/>
      <c r="R560" s="64">
        <v>0</v>
      </c>
    </row>
    <row r="561" spans="1:18" ht="104.25" customHeight="1" x14ac:dyDescent="0.2">
      <c r="A561" s="339" t="s">
        <v>508</v>
      </c>
      <c r="B561" s="340"/>
      <c r="C561" s="308" t="s">
        <v>360</v>
      </c>
      <c r="D561" s="308"/>
      <c r="E561" s="52" t="s">
        <v>85</v>
      </c>
      <c r="F561" s="52" t="s">
        <v>509</v>
      </c>
      <c r="G561" s="308"/>
      <c r="H561" s="308"/>
      <c r="I561" s="309">
        <v>9000000</v>
      </c>
      <c r="J561" s="309"/>
      <c r="K561" s="53">
        <v>0</v>
      </c>
      <c r="L561" s="309">
        <v>9000000</v>
      </c>
      <c r="M561" s="309"/>
      <c r="N561" s="53">
        <v>0</v>
      </c>
      <c r="O561" s="311">
        <v>100</v>
      </c>
      <c r="P561" s="311"/>
      <c r="Q561" s="311"/>
      <c r="R561" s="64">
        <v>0</v>
      </c>
    </row>
    <row r="562" spans="1:18" ht="76.5" customHeight="1" x14ac:dyDescent="0.2">
      <c r="A562" s="339" t="s">
        <v>510</v>
      </c>
      <c r="B562" s="340"/>
      <c r="C562" s="308" t="s">
        <v>360</v>
      </c>
      <c r="D562" s="308"/>
      <c r="E562" s="202" t="s">
        <v>85</v>
      </c>
      <c r="F562" s="202" t="s">
        <v>511</v>
      </c>
      <c r="G562" s="308"/>
      <c r="H562" s="308"/>
      <c r="I562" s="309">
        <v>9000000</v>
      </c>
      <c r="J562" s="309"/>
      <c r="K562" s="203">
        <v>0</v>
      </c>
      <c r="L562" s="309">
        <v>9000000</v>
      </c>
      <c r="M562" s="309"/>
      <c r="N562" s="203">
        <v>0</v>
      </c>
      <c r="O562" s="311">
        <v>100</v>
      </c>
      <c r="P562" s="311"/>
      <c r="Q562" s="311"/>
      <c r="R562" s="64">
        <v>0</v>
      </c>
    </row>
    <row r="563" spans="1:18" ht="54" customHeight="1" x14ac:dyDescent="0.2">
      <c r="A563" s="346" t="s">
        <v>110</v>
      </c>
      <c r="B563" s="347"/>
      <c r="C563" s="326" t="s">
        <v>360</v>
      </c>
      <c r="D563" s="326"/>
      <c r="E563" s="200" t="s">
        <v>85</v>
      </c>
      <c r="F563" s="200" t="s">
        <v>511</v>
      </c>
      <c r="G563" s="326" t="s">
        <v>111</v>
      </c>
      <c r="H563" s="326"/>
      <c r="I563" s="327">
        <v>9000000</v>
      </c>
      <c r="J563" s="327"/>
      <c r="K563" s="201">
        <v>0</v>
      </c>
      <c r="L563" s="327">
        <v>9000000</v>
      </c>
      <c r="M563" s="327"/>
      <c r="N563" s="201">
        <v>0</v>
      </c>
      <c r="O563" s="329">
        <v>100</v>
      </c>
      <c r="P563" s="329"/>
      <c r="Q563" s="329"/>
      <c r="R563" s="214">
        <v>0</v>
      </c>
    </row>
    <row r="564" spans="1:18" ht="57.75" customHeight="1" x14ac:dyDescent="0.2">
      <c r="A564" s="339" t="s">
        <v>112</v>
      </c>
      <c r="B564" s="340"/>
      <c r="C564" s="308" t="s">
        <v>360</v>
      </c>
      <c r="D564" s="308"/>
      <c r="E564" s="52" t="s">
        <v>85</v>
      </c>
      <c r="F564" s="52" t="s">
        <v>511</v>
      </c>
      <c r="G564" s="308" t="s">
        <v>113</v>
      </c>
      <c r="H564" s="308"/>
      <c r="I564" s="309">
        <v>9000000</v>
      </c>
      <c r="J564" s="309"/>
      <c r="K564" s="53">
        <v>0</v>
      </c>
      <c r="L564" s="309">
        <v>9000000</v>
      </c>
      <c r="M564" s="309"/>
      <c r="N564" s="53">
        <v>0</v>
      </c>
      <c r="O564" s="311">
        <v>100</v>
      </c>
      <c r="P564" s="311"/>
      <c r="Q564" s="311"/>
      <c r="R564" s="64">
        <v>0</v>
      </c>
    </row>
    <row r="565" spans="1:18" ht="51.75" customHeight="1" x14ac:dyDescent="0.2">
      <c r="A565" s="339" t="s">
        <v>512</v>
      </c>
      <c r="B565" s="340"/>
      <c r="C565" s="308" t="s">
        <v>360</v>
      </c>
      <c r="D565" s="308"/>
      <c r="E565" s="52" t="s">
        <v>85</v>
      </c>
      <c r="F565" s="52" t="s">
        <v>513</v>
      </c>
      <c r="G565" s="308"/>
      <c r="H565" s="308"/>
      <c r="I565" s="309">
        <v>14545340.810000001</v>
      </c>
      <c r="J565" s="309"/>
      <c r="K565" s="53">
        <v>0</v>
      </c>
      <c r="L565" s="309">
        <v>14545340.810000001</v>
      </c>
      <c r="M565" s="309"/>
      <c r="N565" s="53">
        <v>0</v>
      </c>
      <c r="O565" s="311">
        <v>100</v>
      </c>
      <c r="P565" s="311"/>
      <c r="Q565" s="311"/>
      <c r="R565" s="64">
        <v>0</v>
      </c>
    </row>
    <row r="566" spans="1:18" ht="58.5" customHeight="1" x14ac:dyDescent="0.2">
      <c r="A566" s="339" t="s">
        <v>514</v>
      </c>
      <c r="B566" s="340"/>
      <c r="C566" s="308" t="s">
        <v>360</v>
      </c>
      <c r="D566" s="308"/>
      <c r="E566" s="52" t="s">
        <v>85</v>
      </c>
      <c r="F566" s="52" t="s">
        <v>515</v>
      </c>
      <c r="G566" s="308"/>
      <c r="H566" s="308"/>
      <c r="I566" s="309">
        <v>19056.330000000002</v>
      </c>
      <c r="J566" s="309"/>
      <c r="K566" s="53">
        <v>0</v>
      </c>
      <c r="L566" s="309">
        <v>19056.330000000002</v>
      </c>
      <c r="M566" s="309"/>
      <c r="N566" s="53">
        <v>0</v>
      </c>
      <c r="O566" s="311">
        <v>100</v>
      </c>
      <c r="P566" s="311"/>
      <c r="Q566" s="311"/>
      <c r="R566" s="64">
        <v>0</v>
      </c>
    </row>
    <row r="567" spans="1:18" ht="79.5" customHeight="1" x14ac:dyDescent="0.2">
      <c r="A567" s="339" t="s">
        <v>510</v>
      </c>
      <c r="B567" s="340"/>
      <c r="C567" s="308" t="s">
        <v>360</v>
      </c>
      <c r="D567" s="308"/>
      <c r="E567" s="52" t="s">
        <v>85</v>
      </c>
      <c r="F567" s="52" t="s">
        <v>516</v>
      </c>
      <c r="G567" s="308"/>
      <c r="H567" s="308"/>
      <c r="I567" s="309">
        <v>19056.330000000002</v>
      </c>
      <c r="J567" s="309"/>
      <c r="K567" s="53">
        <v>0</v>
      </c>
      <c r="L567" s="309">
        <v>19056.330000000002</v>
      </c>
      <c r="M567" s="309"/>
      <c r="N567" s="53">
        <v>0</v>
      </c>
      <c r="O567" s="311">
        <v>100</v>
      </c>
      <c r="P567" s="311"/>
      <c r="Q567" s="311"/>
      <c r="R567" s="64">
        <v>0</v>
      </c>
    </row>
    <row r="568" spans="1:18" ht="54" customHeight="1" x14ac:dyDescent="0.2">
      <c r="A568" s="339" t="s">
        <v>303</v>
      </c>
      <c r="B568" s="340"/>
      <c r="C568" s="308" t="s">
        <v>360</v>
      </c>
      <c r="D568" s="308"/>
      <c r="E568" s="52" t="s">
        <v>85</v>
      </c>
      <c r="F568" s="52" t="s">
        <v>516</v>
      </c>
      <c r="G568" s="308" t="s">
        <v>304</v>
      </c>
      <c r="H568" s="308"/>
      <c r="I568" s="309">
        <v>19056.330000000002</v>
      </c>
      <c r="J568" s="309"/>
      <c r="K568" s="53">
        <v>0</v>
      </c>
      <c r="L568" s="309">
        <v>19056.330000000002</v>
      </c>
      <c r="M568" s="309"/>
      <c r="N568" s="53">
        <v>0</v>
      </c>
      <c r="O568" s="311">
        <v>100</v>
      </c>
      <c r="P568" s="311"/>
      <c r="Q568" s="311"/>
      <c r="R568" s="64">
        <v>0</v>
      </c>
    </row>
    <row r="569" spans="1:18" ht="41.25" customHeight="1" x14ac:dyDescent="0.2">
      <c r="A569" s="339" t="s">
        <v>305</v>
      </c>
      <c r="B569" s="340"/>
      <c r="C569" s="308" t="s">
        <v>360</v>
      </c>
      <c r="D569" s="308"/>
      <c r="E569" s="52" t="s">
        <v>85</v>
      </c>
      <c r="F569" s="52" t="s">
        <v>516</v>
      </c>
      <c r="G569" s="308" t="s">
        <v>306</v>
      </c>
      <c r="H569" s="308"/>
      <c r="I569" s="309">
        <v>19056.330000000002</v>
      </c>
      <c r="J569" s="309"/>
      <c r="K569" s="53">
        <v>0</v>
      </c>
      <c r="L569" s="309">
        <v>19056.330000000002</v>
      </c>
      <c r="M569" s="309"/>
      <c r="N569" s="53">
        <v>0</v>
      </c>
      <c r="O569" s="311">
        <v>100</v>
      </c>
      <c r="P569" s="311"/>
      <c r="Q569" s="311"/>
      <c r="R569" s="64">
        <v>0</v>
      </c>
    </row>
    <row r="570" spans="1:18" ht="64.5" customHeight="1" x14ac:dyDescent="0.2">
      <c r="A570" s="339" t="s">
        <v>517</v>
      </c>
      <c r="B570" s="340"/>
      <c r="C570" s="308" t="s">
        <v>360</v>
      </c>
      <c r="D570" s="308"/>
      <c r="E570" s="52" t="s">
        <v>85</v>
      </c>
      <c r="F570" s="52" t="s">
        <v>518</v>
      </c>
      <c r="G570" s="308"/>
      <c r="H570" s="308"/>
      <c r="I570" s="309">
        <v>14526284.48</v>
      </c>
      <c r="J570" s="309"/>
      <c r="K570" s="53">
        <v>0</v>
      </c>
      <c r="L570" s="309">
        <v>14526284.48</v>
      </c>
      <c r="M570" s="309"/>
      <c r="N570" s="53">
        <v>0</v>
      </c>
      <c r="O570" s="311">
        <v>100</v>
      </c>
      <c r="P570" s="311"/>
      <c r="Q570" s="311"/>
      <c r="R570" s="64">
        <v>0</v>
      </c>
    </row>
    <row r="571" spans="1:18" ht="92.25" customHeight="1" x14ac:dyDescent="0.2">
      <c r="A571" s="339" t="s">
        <v>519</v>
      </c>
      <c r="B571" s="340"/>
      <c r="C571" s="308" t="s">
        <v>360</v>
      </c>
      <c r="D571" s="308"/>
      <c r="E571" s="52" t="s">
        <v>85</v>
      </c>
      <c r="F571" s="52" t="s">
        <v>520</v>
      </c>
      <c r="G571" s="308"/>
      <c r="H571" s="308"/>
      <c r="I571" s="309">
        <v>14526284.48</v>
      </c>
      <c r="J571" s="309"/>
      <c r="K571" s="53">
        <v>0</v>
      </c>
      <c r="L571" s="309">
        <v>14526284.48</v>
      </c>
      <c r="M571" s="309"/>
      <c r="N571" s="53">
        <v>0</v>
      </c>
      <c r="O571" s="311">
        <v>100</v>
      </c>
      <c r="P571" s="311"/>
      <c r="Q571" s="311"/>
      <c r="R571" s="64">
        <v>0</v>
      </c>
    </row>
    <row r="572" spans="1:18" ht="57" customHeight="1" x14ac:dyDescent="0.2">
      <c r="A572" s="339" t="s">
        <v>215</v>
      </c>
      <c r="B572" s="340"/>
      <c r="C572" s="308" t="s">
        <v>360</v>
      </c>
      <c r="D572" s="308"/>
      <c r="E572" s="202" t="s">
        <v>85</v>
      </c>
      <c r="F572" s="202" t="s">
        <v>520</v>
      </c>
      <c r="G572" s="308" t="s">
        <v>216</v>
      </c>
      <c r="H572" s="308"/>
      <c r="I572" s="309">
        <v>14526284.48</v>
      </c>
      <c r="J572" s="309"/>
      <c r="K572" s="203">
        <v>0</v>
      </c>
      <c r="L572" s="309">
        <v>14526284.48</v>
      </c>
      <c r="M572" s="309"/>
      <c r="N572" s="203">
        <v>0</v>
      </c>
      <c r="O572" s="311">
        <v>100</v>
      </c>
      <c r="P572" s="311"/>
      <c r="Q572" s="311"/>
      <c r="R572" s="64">
        <v>0</v>
      </c>
    </row>
    <row r="573" spans="1:18" ht="47.25" customHeight="1" x14ac:dyDescent="0.2">
      <c r="A573" s="346" t="s">
        <v>217</v>
      </c>
      <c r="B573" s="347"/>
      <c r="C573" s="326" t="s">
        <v>360</v>
      </c>
      <c r="D573" s="326"/>
      <c r="E573" s="200" t="s">
        <v>85</v>
      </c>
      <c r="F573" s="200" t="s">
        <v>520</v>
      </c>
      <c r="G573" s="326" t="s">
        <v>218</v>
      </c>
      <c r="H573" s="326"/>
      <c r="I573" s="327">
        <v>14526284.48</v>
      </c>
      <c r="J573" s="327"/>
      <c r="K573" s="201">
        <v>0</v>
      </c>
      <c r="L573" s="327">
        <v>14526284.48</v>
      </c>
      <c r="M573" s="327"/>
      <c r="N573" s="201">
        <v>0</v>
      </c>
      <c r="O573" s="329">
        <v>100</v>
      </c>
      <c r="P573" s="329"/>
      <c r="Q573" s="329"/>
      <c r="R573" s="214">
        <v>0</v>
      </c>
    </row>
    <row r="574" spans="1:18" ht="41.25" customHeight="1" x14ac:dyDescent="0.2">
      <c r="A574" s="339" t="s">
        <v>88</v>
      </c>
      <c r="B574" s="340"/>
      <c r="C574" s="308" t="s">
        <v>360</v>
      </c>
      <c r="D574" s="308"/>
      <c r="E574" s="52" t="s">
        <v>85</v>
      </c>
      <c r="F574" s="52" t="s">
        <v>462</v>
      </c>
      <c r="G574" s="308"/>
      <c r="H574" s="308"/>
      <c r="I574" s="309">
        <v>7143698.2199999997</v>
      </c>
      <c r="J574" s="309"/>
      <c r="K574" s="53">
        <v>0</v>
      </c>
      <c r="L574" s="309">
        <v>7127384.5499999998</v>
      </c>
      <c r="M574" s="309"/>
      <c r="N574" s="53">
        <v>0</v>
      </c>
      <c r="O574" s="311">
        <v>99.771635510101376</v>
      </c>
      <c r="P574" s="311"/>
      <c r="Q574" s="311"/>
      <c r="R574" s="64">
        <v>0</v>
      </c>
    </row>
    <row r="575" spans="1:18" ht="45.75" customHeight="1" x14ac:dyDescent="0.2">
      <c r="A575" s="339" t="s">
        <v>90</v>
      </c>
      <c r="B575" s="340"/>
      <c r="C575" s="308" t="s">
        <v>360</v>
      </c>
      <c r="D575" s="308"/>
      <c r="E575" s="52" t="s">
        <v>85</v>
      </c>
      <c r="F575" s="52" t="s">
        <v>463</v>
      </c>
      <c r="G575" s="308"/>
      <c r="H575" s="308"/>
      <c r="I575" s="309">
        <v>7143698.2199999997</v>
      </c>
      <c r="J575" s="309"/>
      <c r="K575" s="53">
        <v>0</v>
      </c>
      <c r="L575" s="309">
        <v>7127384.5499999998</v>
      </c>
      <c r="M575" s="309"/>
      <c r="N575" s="53">
        <v>0</v>
      </c>
      <c r="O575" s="311">
        <v>99.771635510101376</v>
      </c>
      <c r="P575" s="311"/>
      <c r="Q575" s="311"/>
      <c r="R575" s="64">
        <v>0</v>
      </c>
    </row>
    <row r="576" spans="1:18" ht="74.25" customHeight="1" x14ac:dyDescent="0.2">
      <c r="A576" s="339" t="s">
        <v>510</v>
      </c>
      <c r="B576" s="340"/>
      <c r="C576" s="308" t="s">
        <v>360</v>
      </c>
      <c r="D576" s="308"/>
      <c r="E576" s="52" t="s">
        <v>85</v>
      </c>
      <c r="F576" s="52" t="s">
        <v>521</v>
      </c>
      <c r="G576" s="308"/>
      <c r="H576" s="308"/>
      <c r="I576" s="309">
        <v>7143698.2199999997</v>
      </c>
      <c r="J576" s="309"/>
      <c r="K576" s="53">
        <v>0</v>
      </c>
      <c r="L576" s="309">
        <v>7127384.5499999998</v>
      </c>
      <c r="M576" s="309"/>
      <c r="N576" s="53">
        <v>0</v>
      </c>
      <c r="O576" s="311">
        <v>99.771635510101376</v>
      </c>
      <c r="P576" s="311"/>
      <c r="Q576" s="311"/>
      <c r="R576" s="64">
        <v>0</v>
      </c>
    </row>
    <row r="577" spans="1:18" ht="54" customHeight="1" x14ac:dyDescent="0.2">
      <c r="A577" s="339" t="s">
        <v>110</v>
      </c>
      <c r="B577" s="340"/>
      <c r="C577" s="308" t="s">
        <v>360</v>
      </c>
      <c r="D577" s="308"/>
      <c r="E577" s="52" t="s">
        <v>85</v>
      </c>
      <c r="F577" s="52" t="s">
        <v>521</v>
      </c>
      <c r="G577" s="308" t="s">
        <v>111</v>
      </c>
      <c r="H577" s="308"/>
      <c r="I577" s="309">
        <v>7143698.2199999997</v>
      </c>
      <c r="J577" s="309"/>
      <c r="K577" s="53">
        <v>0</v>
      </c>
      <c r="L577" s="309">
        <v>7127384.5499999998</v>
      </c>
      <c r="M577" s="309"/>
      <c r="N577" s="53">
        <v>0</v>
      </c>
      <c r="O577" s="311">
        <v>99.771635510101376</v>
      </c>
      <c r="P577" s="311"/>
      <c r="Q577" s="311"/>
      <c r="R577" s="64">
        <v>0</v>
      </c>
    </row>
    <row r="578" spans="1:18" ht="46.5" customHeight="1" x14ac:dyDescent="0.2">
      <c r="A578" s="339" t="s">
        <v>112</v>
      </c>
      <c r="B578" s="340"/>
      <c r="C578" s="308" t="s">
        <v>360</v>
      </c>
      <c r="D578" s="308"/>
      <c r="E578" s="52" t="s">
        <v>85</v>
      </c>
      <c r="F578" s="52" t="s">
        <v>521</v>
      </c>
      <c r="G578" s="308" t="s">
        <v>113</v>
      </c>
      <c r="H578" s="308"/>
      <c r="I578" s="309">
        <v>7143698.2199999997</v>
      </c>
      <c r="J578" s="309"/>
      <c r="K578" s="53">
        <v>0</v>
      </c>
      <c r="L578" s="309">
        <v>7127384.5499999998</v>
      </c>
      <c r="M578" s="309"/>
      <c r="N578" s="53">
        <v>0</v>
      </c>
      <c r="O578" s="311">
        <v>99.771635510101376</v>
      </c>
      <c r="P578" s="311"/>
      <c r="Q578" s="311"/>
      <c r="R578" s="64">
        <v>0</v>
      </c>
    </row>
    <row r="579" spans="1:18" ht="45" customHeight="1" x14ac:dyDescent="0.2">
      <c r="A579" s="339" t="s">
        <v>175</v>
      </c>
      <c r="B579" s="340"/>
      <c r="C579" s="308" t="s">
        <v>360</v>
      </c>
      <c r="D579" s="308"/>
      <c r="E579" s="52" t="s">
        <v>85</v>
      </c>
      <c r="F579" s="52" t="s">
        <v>176</v>
      </c>
      <c r="G579" s="308"/>
      <c r="H579" s="308"/>
      <c r="I579" s="309">
        <v>7498779.96</v>
      </c>
      <c r="J579" s="309"/>
      <c r="K579" s="53">
        <v>0</v>
      </c>
      <c r="L579" s="309">
        <v>7498779.7599999998</v>
      </c>
      <c r="M579" s="309"/>
      <c r="N579" s="53">
        <v>0</v>
      </c>
      <c r="O579" s="311">
        <v>99.999997332899468</v>
      </c>
      <c r="P579" s="311"/>
      <c r="Q579" s="311"/>
      <c r="R579" s="64">
        <v>0</v>
      </c>
    </row>
    <row r="580" spans="1:18" ht="35.25" customHeight="1" x14ac:dyDescent="0.2">
      <c r="A580" s="339" t="s">
        <v>258</v>
      </c>
      <c r="B580" s="340"/>
      <c r="C580" s="308" t="s">
        <v>360</v>
      </c>
      <c r="D580" s="308"/>
      <c r="E580" s="52" t="s">
        <v>85</v>
      </c>
      <c r="F580" s="52" t="s">
        <v>259</v>
      </c>
      <c r="G580" s="308"/>
      <c r="H580" s="308"/>
      <c r="I580" s="309">
        <v>6998779.96</v>
      </c>
      <c r="J580" s="309"/>
      <c r="K580" s="53">
        <v>0</v>
      </c>
      <c r="L580" s="309">
        <v>6998779.7599999998</v>
      </c>
      <c r="M580" s="309"/>
      <c r="N580" s="53">
        <v>0</v>
      </c>
      <c r="O580" s="311">
        <v>99.999997142359078</v>
      </c>
      <c r="P580" s="311"/>
      <c r="Q580" s="311"/>
      <c r="R580" s="64">
        <v>0</v>
      </c>
    </row>
    <row r="581" spans="1:18" ht="60" customHeight="1" x14ac:dyDescent="0.2">
      <c r="A581" s="339" t="s">
        <v>260</v>
      </c>
      <c r="B581" s="340"/>
      <c r="C581" s="308" t="s">
        <v>360</v>
      </c>
      <c r="D581" s="308"/>
      <c r="E581" s="52" t="s">
        <v>85</v>
      </c>
      <c r="F581" s="52" t="s">
        <v>261</v>
      </c>
      <c r="G581" s="308"/>
      <c r="H581" s="308"/>
      <c r="I581" s="309">
        <v>6998779.96</v>
      </c>
      <c r="J581" s="309"/>
      <c r="K581" s="53">
        <v>0</v>
      </c>
      <c r="L581" s="309">
        <v>6998779.7599999998</v>
      </c>
      <c r="M581" s="309"/>
      <c r="N581" s="53">
        <v>0</v>
      </c>
      <c r="O581" s="311">
        <v>99.999997142359078</v>
      </c>
      <c r="P581" s="311"/>
      <c r="Q581" s="311"/>
      <c r="R581" s="64">
        <v>0</v>
      </c>
    </row>
    <row r="582" spans="1:18" ht="74.25" customHeight="1" x14ac:dyDescent="0.2">
      <c r="A582" s="339" t="s">
        <v>262</v>
      </c>
      <c r="B582" s="340"/>
      <c r="C582" s="308" t="s">
        <v>360</v>
      </c>
      <c r="D582" s="308"/>
      <c r="E582" s="52" t="s">
        <v>85</v>
      </c>
      <c r="F582" s="52" t="s">
        <v>263</v>
      </c>
      <c r="G582" s="308"/>
      <c r="H582" s="308"/>
      <c r="I582" s="309">
        <v>6998779.96</v>
      </c>
      <c r="J582" s="309"/>
      <c r="K582" s="53">
        <v>0</v>
      </c>
      <c r="L582" s="309">
        <v>6998779.7599999998</v>
      </c>
      <c r="M582" s="309"/>
      <c r="N582" s="53">
        <v>0</v>
      </c>
      <c r="O582" s="311">
        <v>99.999997142359078</v>
      </c>
      <c r="P582" s="311"/>
      <c r="Q582" s="311"/>
      <c r="R582" s="64">
        <v>0</v>
      </c>
    </row>
    <row r="583" spans="1:18" ht="53.25" customHeight="1" x14ac:dyDescent="0.2">
      <c r="A583" s="339" t="s">
        <v>110</v>
      </c>
      <c r="B583" s="340"/>
      <c r="C583" s="308" t="s">
        <v>360</v>
      </c>
      <c r="D583" s="308"/>
      <c r="E583" s="202" t="s">
        <v>85</v>
      </c>
      <c r="F583" s="202" t="s">
        <v>263</v>
      </c>
      <c r="G583" s="308" t="s">
        <v>111</v>
      </c>
      <c r="H583" s="308"/>
      <c r="I583" s="309">
        <v>6998779.96</v>
      </c>
      <c r="J583" s="309"/>
      <c r="K583" s="203">
        <v>0</v>
      </c>
      <c r="L583" s="309">
        <v>6998779.7599999998</v>
      </c>
      <c r="M583" s="309"/>
      <c r="N583" s="203">
        <v>0</v>
      </c>
      <c r="O583" s="311">
        <v>99.999997142359078</v>
      </c>
      <c r="P583" s="311"/>
      <c r="Q583" s="311"/>
      <c r="R583" s="64">
        <v>0</v>
      </c>
    </row>
    <row r="584" spans="1:18" ht="51" customHeight="1" x14ac:dyDescent="0.2">
      <c r="A584" s="346" t="s">
        <v>112</v>
      </c>
      <c r="B584" s="347"/>
      <c r="C584" s="326" t="s">
        <v>360</v>
      </c>
      <c r="D584" s="326"/>
      <c r="E584" s="200" t="s">
        <v>85</v>
      </c>
      <c r="F584" s="200" t="s">
        <v>263</v>
      </c>
      <c r="G584" s="326" t="s">
        <v>113</v>
      </c>
      <c r="H584" s="326"/>
      <c r="I584" s="327">
        <v>6998779.96</v>
      </c>
      <c r="J584" s="327"/>
      <c r="K584" s="201">
        <v>0</v>
      </c>
      <c r="L584" s="327">
        <v>6998779.7599999998</v>
      </c>
      <c r="M584" s="327"/>
      <c r="N584" s="201">
        <v>0</v>
      </c>
      <c r="O584" s="329">
        <v>99.999997142359078</v>
      </c>
      <c r="P584" s="329"/>
      <c r="Q584" s="329"/>
      <c r="R584" s="214">
        <v>0</v>
      </c>
    </row>
    <row r="585" spans="1:18" ht="74.25" customHeight="1" x14ac:dyDescent="0.2">
      <c r="A585" s="339" t="s">
        <v>177</v>
      </c>
      <c r="B585" s="340"/>
      <c r="C585" s="308" t="s">
        <v>360</v>
      </c>
      <c r="D585" s="308"/>
      <c r="E585" s="52" t="s">
        <v>85</v>
      </c>
      <c r="F585" s="52" t="s">
        <v>178</v>
      </c>
      <c r="G585" s="308"/>
      <c r="H585" s="308"/>
      <c r="I585" s="309">
        <v>500000</v>
      </c>
      <c r="J585" s="309"/>
      <c r="K585" s="53">
        <v>0</v>
      </c>
      <c r="L585" s="309">
        <v>500000</v>
      </c>
      <c r="M585" s="309"/>
      <c r="N585" s="53">
        <v>0</v>
      </c>
      <c r="O585" s="311">
        <v>100</v>
      </c>
      <c r="P585" s="311"/>
      <c r="Q585" s="311"/>
      <c r="R585" s="64">
        <v>0</v>
      </c>
    </row>
    <row r="586" spans="1:18" ht="63.75" customHeight="1" x14ac:dyDescent="0.2">
      <c r="A586" s="339" t="s">
        <v>179</v>
      </c>
      <c r="B586" s="340"/>
      <c r="C586" s="308" t="s">
        <v>360</v>
      </c>
      <c r="D586" s="308"/>
      <c r="E586" s="52" t="s">
        <v>85</v>
      </c>
      <c r="F586" s="52" t="s">
        <v>180</v>
      </c>
      <c r="G586" s="308"/>
      <c r="H586" s="308"/>
      <c r="I586" s="309">
        <v>500000</v>
      </c>
      <c r="J586" s="309"/>
      <c r="K586" s="53">
        <v>0</v>
      </c>
      <c r="L586" s="309">
        <v>500000</v>
      </c>
      <c r="M586" s="309"/>
      <c r="N586" s="53">
        <v>0</v>
      </c>
      <c r="O586" s="311">
        <v>100</v>
      </c>
      <c r="P586" s="311"/>
      <c r="Q586" s="311"/>
      <c r="R586" s="64">
        <v>0</v>
      </c>
    </row>
    <row r="587" spans="1:18" ht="33.75" customHeight="1" x14ac:dyDescent="0.2">
      <c r="A587" s="339" t="s">
        <v>522</v>
      </c>
      <c r="B587" s="340"/>
      <c r="C587" s="308" t="s">
        <v>360</v>
      </c>
      <c r="D587" s="308"/>
      <c r="E587" s="52" t="s">
        <v>85</v>
      </c>
      <c r="F587" s="52" t="s">
        <v>523</v>
      </c>
      <c r="G587" s="308"/>
      <c r="H587" s="308"/>
      <c r="I587" s="309">
        <v>500000</v>
      </c>
      <c r="J587" s="309"/>
      <c r="K587" s="53">
        <v>0</v>
      </c>
      <c r="L587" s="309">
        <v>500000</v>
      </c>
      <c r="M587" s="309"/>
      <c r="N587" s="53">
        <v>0</v>
      </c>
      <c r="O587" s="311">
        <v>100</v>
      </c>
      <c r="P587" s="311"/>
      <c r="Q587" s="311"/>
      <c r="R587" s="64">
        <v>0</v>
      </c>
    </row>
    <row r="588" spans="1:18" ht="50.25" customHeight="1" x14ac:dyDescent="0.2">
      <c r="A588" s="339" t="s">
        <v>110</v>
      </c>
      <c r="B588" s="340"/>
      <c r="C588" s="308" t="s">
        <v>360</v>
      </c>
      <c r="D588" s="308"/>
      <c r="E588" s="52" t="s">
        <v>85</v>
      </c>
      <c r="F588" s="52" t="s">
        <v>523</v>
      </c>
      <c r="G588" s="308" t="s">
        <v>111</v>
      </c>
      <c r="H588" s="308"/>
      <c r="I588" s="309">
        <v>500000</v>
      </c>
      <c r="J588" s="309"/>
      <c r="K588" s="53">
        <v>0</v>
      </c>
      <c r="L588" s="309">
        <v>500000</v>
      </c>
      <c r="M588" s="309"/>
      <c r="N588" s="53">
        <v>0</v>
      </c>
      <c r="O588" s="311">
        <v>100</v>
      </c>
      <c r="P588" s="311"/>
      <c r="Q588" s="311"/>
      <c r="R588" s="64">
        <v>0</v>
      </c>
    </row>
    <row r="589" spans="1:18" ht="50.25" customHeight="1" x14ac:dyDescent="0.2">
      <c r="A589" s="339" t="s">
        <v>112</v>
      </c>
      <c r="B589" s="340"/>
      <c r="C589" s="308" t="s">
        <v>360</v>
      </c>
      <c r="D589" s="308"/>
      <c r="E589" s="52" t="s">
        <v>85</v>
      </c>
      <c r="F589" s="52" t="s">
        <v>523</v>
      </c>
      <c r="G589" s="308" t="s">
        <v>113</v>
      </c>
      <c r="H589" s="308"/>
      <c r="I589" s="309">
        <v>500000</v>
      </c>
      <c r="J589" s="309"/>
      <c r="K589" s="53">
        <v>0</v>
      </c>
      <c r="L589" s="309">
        <v>500000</v>
      </c>
      <c r="M589" s="309"/>
      <c r="N589" s="53">
        <v>0</v>
      </c>
      <c r="O589" s="311">
        <v>100</v>
      </c>
      <c r="P589" s="311"/>
      <c r="Q589" s="311"/>
      <c r="R589" s="64">
        <v>0</v>
      </c>
    </row>
    <row r="590" spans="1:18" ht="30.75" customHeight="1" x14ac:dyDescent="0.2">
      <c r="A590" s="348" t="s">
        <v>524</v>
      </c>
      <c r="B590" s="349"/>
      <c r="C590" s="314" t="s">
        <v>360</v>
      </c>
      <c r="D590" s="314"/>
      <c r="E590" s="48" t="s">
        <v>103</v>
      </c>
      <c r="F590" s="48"/>
      <c r="G590" s="314"/>
      <c r="H590" s="314"/>
      <c r="I590" s="315">
        <v>2437413752.0300002</v>
      </c>
      <c r="J590" s="315"/>
      <c r="K590" s="49">
        <v>0</v>
      </c>
      <c r="L590" s="315">
        <v>2380009055.1300001</v>
      </c>
      <c r="M590" s="315"/>
      <c r="N590" s="49">
        <v>0</v>
      </c>
      <c r="O590" s="317">
        <v>97.64485217775642</v>
      </c>
      <c r="P590" s="317"/>
      <c r="Q590" s="317"/>
      <c r="R590" s="51">
        <v>0</v>
      </c>
    </row>
    <row r="591" spans="1:18" ht="60.75" customHeight="1" x14ac:dyDescent="0.2">
      <c r="A591" s="339" t="s">
        <v>273</v>
      </c>
      <c r="B591" s="340"/>
      <c r="C591" s="308" t="s">
        <v>360</v>
      </c>
      <c r="D591" s="308"/>
      <c r="E591" s="52" t="s">
        <v>103</v>
      </c>
      <c r="F591" s="52" t="s">
        <v>274</v>
      </c>
      <c r="G591" s="308"/>
      <c r="H591" s="308"/>
      <c r="I591" s="309">
        <v>59454231.619999997</v>
      </c>
      <c r="J591" s="309"/>
      <c r="K591" s="53">
        <v>0</v>
      </c>
      <c r="L591" s="309">
        <v>58854664.68</v>
      </c>
      <c r="M591" s="309"/>
      <c r="N591" s="53">
        <v>0</v>
      </c>
      <c r="O591" s="311">
        <v>98.991548753279474</v>
      </c>
      <c r="P591" s="311"/>
      <c r="Q591" s="311"/>
      <c r="R591" s="55">
        <v>0</v>
      </c>
    </row>
    <row r="592" spans="1:18" ht="39.75" customHeight="1" x14ac:dyDescent="0.2">
      <c r="A592" s="339" t="s">
        <v>319</v>
      </c>
      <c r="B592" s="340"/>
      <c r="C592" s="308" t="s">
        <v>360</v>
      </c>
      <c r="D592" s="308"/>
      <c r="E592" s="52" t="s">
        <v>103</v>
      </c>
      <c r="F592" s="52" t="s">
        <v>320</v>
      </c>
      <c r="G592" s="308"/>
      <c r="H592" s="308"/>
      <c r="I592" s="309">
        <v>59454231.619999997</v>
      </c>
      <c r="J592" s="309"/>
      <c r="K592" s="53">
        <v>0</v>
      </c>
      <c r="L592" s="309">
        <v>58854664.68</v>
      </c>
      <c r="M592" s="309"/>
      <c r="N592" s="53">
        <v>0</v>
      </c>
      <c r="O592" s="311">
        <v>98.991548753279474</v>
      </c>
      <c r="P592" s="311"/>
      <c r="Q592" s="311"/>
      <c r="R592" s="55">
        <v>0</v>
      </c>
    </row>
    <row r="593" spans="1:18" ht="32.25" customHeight="1" x14ac:dyDescent="0.2">
      <c r="A593" s="339" t="s">
        <v>436</v>
      </c>
      <c r="B593" s="340"/>
      <c r="C593" s="308" t="s">
        <v>360</v>
      </c>
      <c r="D593" s="308"/>
      <c r="E593" s="52" t="s">
        <v>103</v>
      </c>
      <c r="F593" s="52" t="s">
        <v>437</v>
      </c>
      <c r="G593" s="308"/>
      <c r="H593" s="308"/>
      <c r="I593" s="309">
        <v>59454231.619999997</v>
      </c>
      <c r="J593" s="309"/>
      <c r="K593" s="53">
        <v>0</v>
      </c>
      <c r="L593" s="309">
        <v>58854664.68</v>
      </c>
      <c r="M593" s="309"/>
      <c r="N593" s="53">
        <v>0</v>
      </c>
      <c r="O593" s="311">
        <v>98.991548753279474</v>
      </c>
      <c r="P593" s="311"/>
      <c r="Q593" s="311"/>
      <c r="R593" s="55">
        <v>0</v>
      </c>
    </row>
    <row r="594" spans="1:18" ht="39" customHeight="1" x14ac:dyDescent="0.2">
      <c r="A594" s="339" t="s">
        <v>525</v>
      </c>
      <c r="B594" s="340"/>
      <c r="C594" s="308" t="s">
        <v>360</v>
      </c>
      <c r="D594" s="308"/>
      <c r="E594" s="202" t="s">
        <v>103</v>
      </c>
      <c r="F594" s="202" t="s">
        <v>526</v>
      </c>
      <c r="G594" s="308"/>
      <c r="H594" s="308"/>
      <c r="I594" s="309">
        <v>47041924.619999997</v>
      </c>
      <c r="J594" s="309"/>
      <c r="K594" s="203">
        <v>0</v>
      </c>
      <c r="L594" s="309">
        <v>46495969.270000003</v>
      </c>
      <c r="M594" s="309"/>
      <c r="N594" s="203">
        <v>0</v>
      </c>
      <c r="O594" s="311">
        <v>98.83942811776906</v>
      </c>
      <c r="P594" s="311"/>
      <c r="Q594" s="311"/>
      <c r="R594" s="55">
        <v>0</v>
      </c>
    </row>
    <row r="595" spans="1:18" ht="108.75" customHeight="1" x14ac:dyDescent="0.2">
      <c r="A595" s="346" t="s">
        <v>94</v>
      </c>
      <c r="B595" s="347"/>
      <c r="C595" s="326" t="s">
        <v>360</v>
      </c>
      <c r="D595" s="326"/>
      <c r="E595" s="200" t="s">
        <v>103</v>
      </c>
      <c r="F595" s="200" t="s">
        <v>526</v>
      </c>
      <c r="G595" s="326" t="s">
        <v>95</v>
      </c>
      <c r="H595" s="326"/>
      <c r="I595" s="327">
        <v>31644948.050000001</v>
      </c>
      <c r="J595" s="327"/>
      <c r="K595" s="201">
        <v>0</v>
      </c>
      <c r="L595" s="327">
        <v>31597092.140000001</v>
      </c>
      <c r="M595" s="327"/>
      <c r="N595" s="201">
        <v>0</v>
      </c>
      <c r="O595" s="329">
        <v>99.848772354044044</v>
      </c>
      <c r="P595" s="329"/>
      <c r="Q595" s="329"/>
      <c r="R595" s="56">
        <v>0</v>
      </c>
    </row>
    <row r="596" spans="1:18" ht="36.75" customHeight="1" x14ac:dyDescent="0.2">
      <c r="A596" s="339" t="s">
        <v>209</v>
      </c>
      <c r="B596" s="340"/>
      <c r="C596" s="308" t="s">
        <v>360</v>
      </c>
      <c r="D596" s="308"/>
      <c r="E596" s="52" t="s">
        <v>103</v>
      </c>
      <c r="F596" s="52" t="s">
        <v>526</v>
      </c>
      <c r="G596" s="308" t="s">
        <v>210</v>
      </c>
      <c r="H596" s="308"/>
      <c r="I596" s="309">
        <v>31644948.050000001</v>
      </c>
      <c r="J596" s="309"/>
      <c r="K596" s="53">
        <v>0</v>
      </c>
      <c r="L596" s="309">
        <v>31597092.140000001</v>
      </c>
      <c r="M596" s="309"/>
      <c r="N596" s="53">
        <v>0</v>
      </c>
      <c r="O596" s="311">
        <v>99.848772354044044</v>
      </c>
      <c r="P596" s="311"/>
      <c r="Q596" s="311"/>
      <c r="R596" s="55">
        <v>0</v>
      </c>
    </row>
    <row r="597" spans="1:18" ht="51" customHeight="1" x14ac:dyDescent="0.2">
      <c r="A597" s="339" t="s">
        <v>110</v>
      </c>
      <c r="B597" s="340"/>
      <c r="C597" s="308" t="s">
        <v>360</v>
      </c>
      <c r="D597" s="308"/>
      <c r="E597" s="52" t="s">
        <v>103</v>
      </c>
      <c r="F597" s="52" t="s">
        <v>526</v>
      </c>
      <c r="G597" s="308" t="s">
        <v>111</v>
      </c>
      <c r="H597" s="308"/>
      <c r="I597" s="309">
        <v>15201045.300000001</v>
      </c>
      <c r="J597" s="309"/>
      <c r="K597" s="53">
        <v>0</v>
      </c>
      <c r="L597" s="309">
        <v>14702945.859999999</v>
      </c>
      <c r="M597" s="309"/>
      <c r="N597" s="53">
        <v>0</v>
      </c>
      <c r="O597" s="311">
        <v>96.723255340867894</v>
      </c>
      <c r="P597" s="311"/>
      <c r="Q597" s="311"/>
      <c r="R597" s="55">
        <v>0</v>
      </c>
    </row>
    <row r="598" spans="1:18" ht="44.25" customHeight="1" x14ac:dyDescent="0.2">
      <c r="A598" s="339" t="s">
        <v>112</v>
      </c>
      <c r="B598" s="340"/>
      <c r="C598" s="308" t="s">
        <v>360</v>
      </c>
      <c r="D598" s="308"/>
      <c r="E598" s="52" t="s">
        <v>103</v>
      </c>
      <c r="F598" s="52" t="s">
        <v>526</v>
      </c>
      <c r="G598" s="308" t="s">
        <v>113</v>
      </c>
      <c r="H598" s="308"/>
      <c r="I598" s="309">
        <v>15201045.300000001</v>
      </c>
      <c r="J598" s="309"/>
      <c r="K598" s="53">
        <v>0</v>
      </c>
      <c r="L598" s="309">
        <v>14702945.859999999</v>
      </c>
      <c r="M598" s="309"/>
      <c r="N598" s="53">
        <v>0</v>
      </c>
      <c r="O598" s="311">
        <v>96.723255340867894</v>
      </c>
      <c r="P598" s="311"/>
      <c r="Q598" s="311"/>
      <c r="R598" s="55">
        <v>0</v>
      </c>
    </row>
    <row r="599" spans="1:18" ht="34.5" customHeight="1" x14ac:dyDescent="0.2">
      <c r="A599" s="339" t="s">
        <v>147</v>
      </c>
      <c r="B599" s="340"/>
      <c r="C599" s="308" t="s">
        <v>360</v>
      </c>
      <c r="D599" s="308"/>
      <c r="E599" s="52" t="s">
        <v>103</v>
      </c>
      <c r="F599" s="52" t="s">
        <v>526</v>
      </c>
      <c r="G599" s="308" t="s">
        <v>148</v>
      </c>
      <c r="H599" s="308"/>
      <c r="I599" s="309">
        <v>156300.26999999999</v>
      </c>
      <c r="J599" s="309"/>
      <c r="K599" s="53">
        <v>0</v>
      </c>
      <c r="L599" s="309">
        <v>156300.26999999999</v>
      </c>
      <c r="M599" s="309"/>
      <c r="N599" s="53">
        <v>0</v>
      </c>
      <c r="O599" s="311">
        <v>100</v>
      </c>
      <c r="P599" s="311"/>
      <c r="Q599" s="311"/>
      <c r="R599" s="55">
        <v>0</v>
      </c>
    </row>
    <row r="600" spans="1:18" ht="47.25" customHeight="1" x14ac:dyDescent="0.2">
      <c r="A600" s="339" t="s">
        <v>157</v>
      </c>
      <c r="B600" s="340"/>
      <c r="C600" s="308" t="s">
        <v>360</v>
      </c>
      <c r="D600" s="308"/>
      <c r="E600" s="52" t="s">
        <v>103</v>
      </c>
      <c r="F600" s="52" t="s">
        <v>526</v>
      </c>
      <c r="G600" s="308" t="s">
        <v>158</v>
      </c>
      <c r="H600" s="308"/>
      <c r="I600" s="309">
        <v>156300.26999999999</v>
      </c>
      <c r="J600" s="309"/>
      <c r="K600" s="53">
        <v>0</v>
      </c>
      <c r="L600" s="309">
        <v>156300.26999999999</v>
      </c>
      <c r="M600" s="309"/>
      <c r="N600" s="53">
        <v>0</v>
      </c>
      <c r="O600" s="311">
        <v>100</v>
      </c>
      <c r="P600" s="311"/>
      <c r="Q600" s="311"/>
      <c r="R600" s="55">
        <v>0</v>
      </c>
    </row>
    <row r="601" spans="1:18" ht="32.25" customHeight="1" x14ac:dyDescent="0.2">
      <c r="A601" s="339" t="s">
        <v>151</v>
      </c>
      <c r="B601" s="340"/>
      <c r="C601" s="308" t="s">
        <v>360</v>
      </c>
      <c r="D601" s="308"/>
      <c r="E601" s="52" t="s">
        <v>103</v>
      </c>
      <c r="F601" s="52" t="s">
        <v>526</v>
      </c>
      <c r="G601" s="308" t="s">
        <v>152</v>
      </c>
      <c r="H601" s="308"/>
      <c r="I601" s="309">
        <v>39631</v>
      </c>
      <c r="J601" s="309"/>
      <c r="K601" s="53">
        <v>0</v>
      </c>
      <c r="L601" s="309">
        <v>39631</v>
      </c>
      <c r="M601" s="309"/>
      <c r="N601" s="53">
        <v>0</v>
      </c>
      <c r="O601" s="311">
        <v>100</v>
      </c>
      <c r="P601" s="311"/>
      <c r="Q601" s="311"/>
      <c r="R601" s="55">
        <v>0</v>
      </c>
    </row>
    <row r="602" spans="1:18" ht="28.5" customHeight="1" x14ac:dyDescent="0.2">
      <c r="A602" s="339" t="s">
        <v>153</v>
      </c>
      <c r="B602" s="340"/>
      <c r="C602" s="308" t="s">
        <v>360</v>
      </c>
      <c r="D602" s="308"/>
      <c r="E602" s="52" t="s">
        <v>103</v>
      </c>
      <c r="F602" s="52" t="s">
        <v>526</v>
      </c>
      <c r="G602" s="308" t="s">
        <v>154</v>
      </c>
      <c r="H602" s="308"/>
      <c r="I602" s="309">
        <v>39631</v>
      </c>
      <c r="J602" s="309"/>
      <c r="K602" s="53">
        <v>0</v>
      </c>
      <c r="L602" s="309">
        <v>39631</v>
      </c>
      <c r="M602" s="309"/>
      <c r="N602" s="53">
        <v>0</v>
      </c>
      <c r="O602" s="311">
        <v>100</v>
      </c>
      <c r="P602" s="311"/>
      <c r="Q602" s="311"/>
      <c r="R602" s="55">
        <v>0</v>
      </c>
    </row>
    <row r="603" spans="1:18" ht="48" customHeight="1" x14ac:dyDescent="0.2">
      <c r="A603" s="339" t="s">
        <v>527</v>
      </c>
      <c r="B603" s="340"/>
      <c r="C603" s="308" t="s">
        <v>360</v>
      </c>
      <c r="D603" s="308"/>
      <c r="E603" s="52" t="s">
        <v>103</v>
      </c>
      <c r="F603" s="52" t="s">
        <v>528</v>
      </c>
      <c r="G603" s="308"/>
      <c r="H603" s="308"/>
      <c r="I603" s="309">
        <v>12412307</v>
      </c>
      <c r="J603" s="309"/>
      <c r="K603" s="53">
        <v>0</v>
      </c>
      <c r="L603" s="309">
        <v>12358695.41</v>
      </c>
      <c r="M603" s="309"/>
      <c r="N603" s="53">
        <v>0</v>
      </c>
      <c r="O603" s="311">
        <v>99.568077151169405</v>
      </c>
      <c r="P603" s="311"/>
      <c r="Q603" s="311"/>
      <c r="R603" s="55">
        <v>0</v>
      </c>
    </row>
    <row r="604" spans="1:18" ht="99" customHeight="1" x14ac:dyDescent="0.2">
      <c r="A604" s="339" t="s">
        <v>94</v>
      </c>
      <c r="B604" s="340"/>
      <c r="C604" s="308" t="s">
        <v>360</v>
      </c>
      <c r="D604" s="308"/>
      <c r="E604" s="52" t="s">
        <v>103</v>
      </c>
      <c r="F604" s="52" t="s">
        <v>528</v>
      </c>
      <c r="G604" s="308" t="s">
        <v>95</v>
      </c>
      <c r="H604" s="308"/>
      <c r="I604" s="309">
        <v>11787307</v>
      </c>
      <c r="J604" s="309"/>
      <c r="K604" s="53">
        <v>0</v>
      </c>
      <c r="L604" s="309">
        <v>11760052.49</v>
      </c>
      <c r="M604" s="309"/>
      <c r="N604" s="53">
        <v>0</v>
      </c>
      <c r="O604" s="311">
        <v>99.768780858935799</v>
      </c>
      <c r="P604" s="311"/>
      <c r="Q604" s="311"/>
      <c r="R604" s="55">
        <v>0</v>
      </c>
    </row>
    <row r="605" spans="1:18" ht="38.25" customHeight="1" x14ac:dyDescent="0.2">
      <c r="A605" s="339" t="s">
        <v>209</v>
      </c>
      <c r="B605" s="340"/>
      <c r="C605" s="308" t="s">
        <v>360</v>
      </c>
      <c r="D605" s="308"/>
      <c r="E605" s="202" t="s">
        <v>103</v>
      </c>
      <c r="F605" s="202" t="s">
        <v>528</v>
      </c>
      <c r="G605" s="308" t="s">
        <v>210</v>
      </c>
      <c r="H605" s="308"/>
      <c r="I605" s="309">
        <v>11787307</v>
      </c>
      <c r="J605" s="309"/>
      <c r="K605" s="203">
        <v>0</v>
      </c>
      <c r="L605" s="309">
        <v>11760052.49</v>
      </c>
      <c r="M605" s="309"/>
      <c r="N605" s="203">
        <v>0</v>
      </c>
      <c r="O605" s="311">
        <v>99.768780858935799</v>
      </c>
      <c r="P605" s="311"/>
      <c r="Q605" s="311"/>
      <c r="R605" s="55">
        <v>0</v>
      </c>
    </row>
    <row r="606" spans="1:18" ht="51" customHeight="1" x14ac:dyDescent="0.2">
      <c r="A606" s="346" t="s">
        <v>110</v>
      </c>
      <c r="B606" s="347"/>
      <c r="C606" s="326" t="s">
        <v>360</v>
      </c>
      <c r="D606" s="326"/>
      <c r="E606" s="200" t="s">
        <v>103</v>
      </c>
      <c r="F606" s="200" t="s">
        <v>528</v>
      </c>
      <c r="G606" s="326" t="s">
        <v>111</v>
      </c>
      <c r="H606" s="326"/>
      <c r="I606" s="327">
        <v>625000</v>
      </c>
      <c r="J606" s="327"/>
      <c r="K606" s="201">
        <v>0</v>
      </c>
      <c r="L606" s="327">
        <v>598642.92000000004</v>
      </c>
      <c r="M606" s="327"/>
      <c r="N606" s="201">
        <v>0</v>
      </c>
      <c r="O606" s="329">
        <v>95.782867200000013</v>
      </c>
      <c r="P606" s="329"/>
      <c r="Q606" s="329"/>
      <c r="R606" s="56">
        <v>0</v>
      </c>
    </row>
    <row r="607" spans="1:18" ht="45.75" customHeight="1" x14ac:dyDescent="0.2">
      <c r="A607" s="339" t="s">
        <v>112</v>
      </c>
      <c r="B607" s="340"/>
      <c r="C607" s="308" t="s">
        <v>360</v>
      </c>
      <c r="D607" s="308"/>
      <c r="E607" s="52" t="s">
        <v>103</v>
      </c>
      <c r="F607" s="52" t="s">
        <v>528</v>
      </c>
      <c r="G607" s="308" t="s">
        <v>113</v>
      </c>
      <c r="H607" s="308"/>
      <c r="I607" s="309">
        <v>625000</v>
      </c>
      <c r="J607" s="309"/>
      <c r="K607" s="53">
        <v>0</v>
      </c>
      <c r="L607" s="309">
        <v>598642.92000000004</v>
      </c>
      <c r="M607" s="309"/>
      <c r="N607" s="53">
        <v>0</v>
      </c>
      <c r="O607" s="311">
        <v>95.782867200000013</v>
      </c>
      <c r="P607" s="311"/>
      <c r="Q607" s="311"/>
      <c r="R607" s="55">
        <v>0</v>
      </c>
    </row>
    <row r="608" spans="1:18" ht="45" customHeight="1" x14ac:dyDescent="0.2">
      <c r="A608" s="339" t="s">
        <v>86</v>
      </c>
      <c r="B608" s="340"/>
      <c r="C608" s="308" t="s">
        <v>360</v>
      </c>
      <c r="D608" s="308"/>
      <c r="E608" s="52" t="s">
        <v>103</v>
      </c>
      <c r="F608" s="52" t="s">
        <v>87</v>
      </c>
      <c r="G608" s="308"/>
      <c r="H608" s="308"/>
      <c r="I608" s="309">
        <v>1562400</v>
      </c>
      <c r="J608" s="309"/>
      <c r="K608" s="53">
        <v>0</v>
      </c>
      <c r="L608" s="309">
        <v>1035000</v>
      </c>
      <c r="M608" s="309"/>
      <c r="N608" s="53">
        <v>0</v>
      </c>
      <c r="O608" s="311">
        <v>66.244239631336413</v>
      </c>
      <c r="P608" s="311"/>
      <c r="Q608" s="311"/>
      <c r="R608" s="55">
        <v>0</v>
      </c>
    </row>
    <row r="609" spans="1:18" ht="28.5" customHeight="1" x14ac:dyDescent="0.2">
      <c r="A609" s="339" t="s">
        <v>88</v>
      </c>
      <c r="B609" s="340"/>
      <c r="C609" s="308" t="s">
        <v>360</v>
      </c>
      <c r="D609" s="308"/>
      <c r="E609" s="52" t="s">
        <v>103</v>
      </c>
      <c r="F609" s="52" t="s">
        <v>89</v>
      </c>
      <c r="G609" s="308"/>
      <c r="H609" s="308"/>
      <c r="I609" s="309">
        <v>1562400</v>
      </c>
      <c r="J609" s="309"/>
      <c r="K609" s="53">
        <v>0</v>
      </c>
      <c r="L609" s="309">
        <v>1035000</v>
      </c>
      <c r="M609" s="309"/>
      <c r="N609" s="53">
        <v>0</v>
      </c>
      <c r="O609" s="311">
        <v>66.244239631336413</v>
      </c>
      <c r="P609" s="311"/>
      <c r="Q609" s="311"/>
      <c r="R609" s="55">
        <v>0</v>
      </c>
    </row>
    <row r="610" spans="1:18" ht="45.75" customHeight="1" x14ac:dyDescent="0.2">
      <c r="A610" s="339" t="s">
        <v>90</v>
      </c>
      <c r="B610" s="340"/>
      <c r="C610" s="308" t="s">
        <v>360</v>
      </c>
      <c r="D610" s="308"/>
      <c r="E610" s="52" t="s">
        <v>103</v>
      </c>
      <c r="F610" s="52" t="s">
        <v>91</v>
      </c>
      <c r="G610" s="308"/>
      <c r="H610" s="308"/>
      <c r="I610" s="309">
        <v>1562400</v>
      </c>
      <c r="J610" s="309"/>
      <c r="K610" s="53">
        <v>0</v>
      </c>
      <c r="L610" s="309">
        <v>1035000</v>
      </c>
      <c r="M610" s="309"/>
      <c r="N610" s="53">
        <v>0</v>
      </c>
      <c r="O610" s="311">
        <v>66.244239631336413</v>
      </c>
      <c r="P610" s="311"/>
      <c r="Q610" s="311"/>
      <c r="R610" s="55">
        <v>0</v>
      </c>
    </row>
    <row r="611" spans="1:18" ht="31.5" customHeight="1" x14ac:dyDescent="0.2">
      <c r="A611" s="339" t="s">
        <v>145</v>
      </c>
      <c r="B611" s="340"/>
      <c r="C611" s="308" t="s">
        <v>360</v>
      </c>
      <c r="D611" s="308"/>
      <c r="E611" s="52" t="s">
        <v>103</v>
      </c>
      <c r="F611" s="52" t="s">
        <v>146</v>
      </c>
      <c r="G611" s="308"/>
      <c r="H611" s="308"/>
      <c r="I611" s="309">
        <v>1562400</v>
      </c>
      <c r="J611" s="309"/>
      <c r="K611" s="53">
        <v>0</v>
      </c>
      <c r="L611" s="309">
        <v>1035000</v>
      </c>
      <c r="M611" s="309"/>
      <c r="N611" s="53">
        <v>0</v>
      </c>
      <c r="O611" s="311">
        <v>66.244239631336413</v>
      </c>
      <c r="P611" s="311"/>
      <c r="Q611" s="311"/>
      <c r="R611" s="55">
        <v>0</v>
      </c>
    </row>
    <row r="612" spans="1:18" ht="39" customHeight="1" x14ac:dyDescent="0.2">
      <c r="A612" s="339" t="s">
        <v>147</v>
      </c>
      <c r="B612" s="340"/>
      <c r="C612" s="308" t="s">
        <v>360</v>
      </c>
      <c r="D612" s="308"/>
      <c r="E612" s="52" t="s">
        <v>103</v>
      </c>
      <c r="F612" s="52" t="s">
        <v>146</v>
      </c>
      <c r="G612" s="308" t="s">
        <v>148</v>
      </c>
      <c r="H612" s="308"/>
      <c r="I612" s="309">
        <v>1562400</v>
      </c>
      <c r="J612" s="309"/>
      <c r="K612" s="53">
        <v>0</v>
      </c>
      <c r="L612" s="309">
        <v>1035000</v>
      </c>
      <c r="M612" s="309"/>
      <c r="N612" s="53">
        <v>0</v>
      </c>
      <c r="O612" s="311">
        <v>66.244239631336413</v>
      </c>
      <c r="P612" s="311"/>
      <c r="Q612" s="311"/>
      <c r="R612" s="55">
        <v>0</v>
      </c>
    </row>
    <row r="613" spans="1:18" ht="36.75" customHeight="1" x14ac:dyDescent="0.2">
      <c r="A613" s="339" t="s">
        <v>149</v>
      </c>
      <c r="B613" s="340"/>
      <c r="C613" s="308" t="s">
        <v>360</v>
      </c>
      <c r="D613" s="308"/>
      <c r="E613" s="52" t="s">
        <v>103</v>
      </c>
      <c r="F613" s="52" t="s">
        <v>146</v>
      </c>
      <c r="G613" s="308" t="s">
        <v>150</v>
      </c>
      <c r="H613" s="308"/>
      <c r="I613" s="309">
        <v>1562400</v>
      </c>
      <c r="J613" s="309"/>
      <c r="K613" s="53">
        <v>0</v>
      </c>
      <c r="L613" s="309">
        <v>1035000</v>
      </c>
      <c r="M613" s="309"/>
      <c r="N613" s="53">
        <v>0</v>
      </c>
      <c r="O613" s="311">
        <v>66.244239631336413</v>
      </c>
      <c r="P613" s="311"/>
      <c r="Q613" s="311"/>
      <c r="R613" s="55">
        <v>0</v>
      </c>
    </row>
    <row r="614" spans="1:18" ht="52.5" customHeight="1" x14ac:dyDescent="0.2">
      <c r="A614" s="339" t="s">
        <v>175</v>
      </c>
      <c r="B614" s="340"/>
      <c r="C614" s="308" t="s">
        <v>360</v>
      </c>
      <c r="D614" s="308"/>
      <c r="E614" s="52" t="s">
        <v>103</v>
      </c>
      <c r="F614" s="52" t="s">
        <v>176</v>
      </c>
      <c r="G614" s="308"/>
      <c r="H614" s="308"/>
      <c r="I614" s="309">
        <v>2376313916.3400002</v>
      </c>
      <c r="J614" s="309"/>
      <c r="K614" s="53">
        <v>0</v>
      </c>
      <c r="L614" s="309">
        <v>2320036186.3800001</v>
      </c>
      <c r="M614" s="309"/>
      <c r="N614" s="53">
        <v>0</v>
      </c>
      <c r="O614" s="311">
        <v>97.63172156788616</v>
      </c>
      <c r="P614" s="311"/>
      <c r="Q614" s="311"/>
      <c r="R614" s="55">
        <v>0</v>
      </c>
    </row>
    <row r="615" spans="1:18" ht="45.75" customHeight="1" x14ac:dyDescent="0.2">
      <c r="A615" s="339" t="s">
        <v>258</v>
      </c>
      <c r="B615" s="340"/>
      <c r="C615" s="308" t="s">
        <v>360</v>
      </c>
      <c r="D615" s="308"/>
      <c r="E615" s="52" t="s">
        <v>103</v>
      </c>
      <c r="F615" s="52" t="s">
        <v>259</v>
      </c>
      <c r="G615" s="308"/>
      <c r="H615" s="308"/>
      <c r="I615" s="309">
        <v>638366788.66999996</v>
      </c>
      <c r="J615" s="309"/>
      <c r="K615" s="53">
        <v>0</v>
      </c>
      <c r="L615" s="309">
        <v>613660245.66999996</v>
      </c>
      <c r="M615" s="309"/>
      <c r="N615" s="53">
        <v>0</v>
      </c>
      <c r="O615" s="311">
        <v>96.12972613260871</v>
      </c>
      <c r="P615" s="311"/>
      <c r="Q615" s="311"/>
      <c r="R615" s="55">
        <v>0</v>
      </c>
    </row>
    <row r="616" spans="1:18" ht="58.5" customHeight="1" x14ac:dyDescent="0.2">
      <c r="A616" s="339" t="s">
        <v>260</v>
      </c>
      <c r="B616" s="340"/>
      <c r="C616" s="308" t="s">
        <v>360</v>
      </c>
      <c r="D616" s="308"/>
      <c r="E616" s="52" t="s">
        <v>103</v>
      </c>
      <c r="F616" s="52" t="s">
        <v>261</v>
      </c>
      <c r="G616" s="308"/>
      <c r="H616" s="308"/>
      <c r="I616" s="309">
        <v>576306538.66999996</v>
      </c>
      <c r="J616" s="309"/>
      <c r="K616" s="53">
        <v>0</v>
      </c>
      <c r="L616" s="309">
        <v>551923161.39999998</v>
      </c>
      <c r="M616" s="309"/>
      <c r="N616" s="53">
        <v>0</v>
      </c>
      <c r="O616" s="311">
        <v>95.7690264409854</v>
      </c>
      <c r="P616" s="311"/>
      <c r="Q616" s="311"/>
      <c r="R616" s="55">
        <v>0</v>
      </c>
    </row>
    <row r="617" spans="1:18" ht="72.75" customHeight="1" x14ac:dyDescent="0.2">
      <c r="A617" s="339" t="s">
        <v>262</v>
      </c>
      <c r="B617" s="340"/>
      <c r="C617" s="308" t="s">
        <v>360</v>
      </c>
      <c r="D617" s="308"/>
      <c r="E617" s="52" t="s">
        <v>103</v>
      </c>
      <c r="F617" s="52" t="s">
        <v>263</v>
      </c>
      <c r="G617" s="308"/>
      <c r="H617" s="308"/>
      <c r="I617" s="309">
        <v>414562341.08999997</v>
      </c>
      <c r="J617" s="309"/>
      <c r="K617" s="53">
        <v>0</v>
      </c>
      <c r="L617" s="309">
        <v>407097869.07999998</v>
      </c>
      <c r="M617" s="309"/>
      <c r="N617" s="53">
        <v>0</v>
      </c>
      <c r="O617" s="311">
        <v>98.199433168393</v>
      </c>
      <c r="P617" s="311"/>
      <c r="Q617" s="311"/>
      <c r="R617" s="55">
        <v>0</v>
      </c>
    </row>
    <row r="618" spans="1:18" ht="48.75" customHeight="1" x14ac:dyDescent="0.2">
      <c r="A618" s="339" t="s">
        <v>110</v>
      </c>
      <c r="B618" s="340"/>
      <c r="C618" s="308" t="s">
        <v>360</v>
      </c>
      <c r="D618" s="308"/>
      <c r="E618" s="202" t="s">
        <v>103</v>
      </c>
      <c r="F618" s="202" t="s">
        <v>263</v>
      </c>
      <c r="G618" s="308" t="s">
        <v>111</v>
      </c>
      <c r="H618" s="308"/>
      <c r="I618" s="309">
        <v>412162341.08999997</v>
      </c>
      <c r="J618" s="309"/>
      <c r="K618" s="203">
        <v>0</v>
      </c>
      <c r="L618" s="309">
        <v>404697869.07999998</v>
      </c>
      <c r="M618" s="309"/>
      <c r="N618" s="203">
        <v>0</v>
      </c>
      <c r="O618" s="311">
        <v>98.188948560836607</v>
      </c>
      <c r="P618" s="311"/>
      <c r="Q618" s="311"/>
      <c r="R618" s="55">
        <v>0</v>
      </c>
    </row>
    <row r="619" spans="1:18" ht="47.25" customHeight="1" x14ac:dyDescent="0.2">
      <c r="A619" s="346" t="s">
        <v>112</v>
      </c>
      <c r="B619" s="347"/>
      <c r="C619" s="326" t="s">
        <v>360</v>
      </c>
      <c r="D619" s="326"/>
      <c r="E619" s="200" t="s">
        <v>103</v>
      </c>
      <c r="F619" s="200" t="s">
        <v>263</v>
      </c>
      <c r="G619" s="326" t="s">
        <v>113</v>
      </c>
      <c r="H619" s="326"/>
      <c r="I619" s="327">
        <v>412162341.08999997</v>
      </c>
      <c r="J619" s="327"/>
      <c r="K619" s="201">
        <v>0</v>
      </c>
      <c r="L619" s="327">
        <v>404697869.07999998</v>
      </c>
      <c r="M619" s="327"/>
      <c r="N619" s="201">
        <v>0</v>
      </c>
      <c r="O619" s="329">
        <v>98.188948560836607</v>
      </c>
      <c r="P619" s="329"/>
      <c r="Q619" s="329"/>
      <c r="R619" s="56">
        <v>0</v>
      </c>
    </row>
    <row r="620" spans="1:18" ht="51" customHeight="1" x14ac:dyDescent="0.2">
      <c r="A620" s="339" t="s">
        <v>215</v>
      </c>
      <c r="B620" s="340"/>
      <c r="C620" s="308" t="s">
        <v>360</v>
      </c>
      <c r="D620" s="308"/>
      <c r="E620" s="52" t="s">
        <v>103</v>
      </c>
      <c r="F620" s="52" t="s">
        <v>263</v>
      </c>
      <c r="G620" s="308" t="s">
        <v>216</v>
      </c>
      <c r="H620" s="308"/>
      <c r="I620" s="309">
        <v>2400000</v>
      </c>
      <c r="J620" s="309"/>
      <c r="K620" s="53">
        <v>0</v>
      </c>
      <c r="L620" s="309">
        <v>2400000</v>
      </c>
      <c r="M620" s="309"/>
      <c r="N620" s="53">
        <v>0</v>
      </c>
      <c r="O620" s="311">
        <v>100</v>
      </c>
      <c r="P620" s="311"/>
      <c r="Q620" s="311"/>
      <c r="R620" s="55">
        <v>0</v>
      </c>
    </row>
    <row r="621" spans="1:18" ht="30" customHeight="1" x14ac:dyDescent="0.2">
      <c r="A621" s="339" t="s">
        <v>231</v>
      </c>
      <c r="B621" s="340"/>
      <c r="C621" s="308" t="s">
        <v>360</v>
      </c>
      <c r="D621" s="308"/>
      <c r="E621" s="52" t="s">
        <v>103</v>
      </c>
      <c r="F621" s="52" t="s">
        <v>263</v>
      </c>
      <c r="G621" s="308" t="s">
        <v>232</v>
      </c>
      <c r="H621" s="308"/>
      <c r="I621" s="309">
        <v>2400000</v>
      </c>
      <c r="J621" s="309"/>
      <c r="K621" s="53">
        <v>0</v>
      </c>
      <c r="L621" s="309">
        <v>2400000</v>
      </c>
      <c r="M621" s="309"/>
      <c r="N621" s="53">
        <v>0</v>
      </c>
      <c r="O621" s="311">
        <v>100</v>
      </c>
      <c r="P621" s="311"/>
      <c r="Q621" s="311"/>
      <c r="R621" s="55">
        <v>0</v>
      </c>
    </row>
    <row r="622" spans="1:18" ht="64.5" customHeight="1" x14ac:dyDescent="0.2">
      <c r="A622" s="339" t="s">
        <v>529</v>
      </c>
      <c r="B622" s="340"/>
      <c r="C622" s="308" t="s">
        <v>360</v>
      </c>
      <c r="D622" s="308"/>
      <c r="E622" s="52" t="s">
        <v>103</v>
      </c>
      <c r="F622" s="52" t="s">
        <v>530</v>
      </c>
      <c r="G622" s="308"/>
      <c r="H622" s="308"/>
      <c r="I622" s="309">
        <v>20525217.73</v>
      </c>
      <c r="J622" s="309"/>
      <c r="K622" s="53">
        <v>0</v>
      </c>
      <c r="L622" s="309">
        <v>19525217.73</v>
      </c>
      <c r="M622" s="309"/>
      <c r="N622" s="53">
        <v>0</v>
      </c>
      <c r="O622" s="311">
        <v>95.127944496596569</v>
      </c>
      <c r="P622" s="311"/>
      <c r="Q622" s="311"/>
      <c r="R622" s="55">
        <v>0</v>
      </c>
    </row>
    <row r="623" spans="1:18" ht="52.5" customHeight="1" x14ac:dyDescent="0.2">
      <c r="A623" s="339" t="s">
        <v>110</v>
      </c>
      <c r="B623" s="340"/>
      <c r="C623" s="308" t="s">
        <v>360</v>
      </c>
      <c r="D623" s="308"/>
      <c r="E623" s="52" t="s">
        <v>103</v>
      </c>
      <c r="F623" s="52" t="s">
        <v>530</v>
      </c>
      <c r="G623" s="308" t="s">
        <v>111</v>
      </c>
      <c r="H623" s="308"/>
      <c r="I623" s="309">
        <v>20525217.73</v>
      </c>
      <c r="J623" s="309"/>
      <c r="K623" s="53">
        <v>0</v>
      </c>
      <c r="L623" s="309">
        <v>19525217.73</v>
      </c>
      <c r="M623" s="309"/>
      <c r="N623" s="53">
        <v>0</v>
      </c>
      <c r="O623" s="311">
        <v>95.127944496596569</v>
      </c>
      <c r="P623" s="311"/>
      <c r="Q623" s="311"/>
      <c r="R623" s="55">
        <v>0</v>
      </c>
    </row>
    <row r="624" spans="1:18" ht="44.25" customHeight="1" x14ac:dyDescent="0.2">
      <c r="A624" s="339" t="s">
        <v>112</v>
      </c>
      <c r="B624" s="340"/>
      <c r="C624" s="308" t="s">
        <v>360</v>
      </c>
      <c r="D624" s="308"/>
      <c r="E624" s="52" t="s">
        <v>103</v>
      </c>
      <c r="F624" s="52" t="s">
        <v>530</v>
      </c>
      <c r="G624" s="308" t="s">
        <v>113</v>
      </c>
      <c r="H624" s="308"/>
      <c r="I624" s="309">
        <v>20525217.73</v>
      </c>
      <c r="J624" s="309"/>
      <c r="K624" s="53">
        <v>0</v>
      </c>
      <c r="L624" s="309">
        <v>19525217.73</v>
      </c>
      <c r="M624" s="309"/>
      <c r="N624" s="53">
        <v>0</v>
      </c>
      <c r="O624" s="311">
        <v>95.127944496596569</v>
      </c>
      <c r="P624" s="311"/>
      <c r="Q624" s="311"/>
      <c r="R624" s="55">
        <v>0</v>
      </c>
    </row>
    <row r="625" spans="1:18" ht="48.75" customHeight="1" x14ac:dyDescent="0.2">
      <c r="A625" s="339" t="s">
        <v>531</v>
      </c>
      <c r="B625" s="340"/>
      <c r="C625" s="308" t="s">
        <v>360</v>
      </c>
      <c r="D625" s="308"/>
      <c r="E625" s="52" t="s">
        <v>103</v>
      </c>
      <c r="F625" s="52" t="s">
        <v>532</v>
      </c>
      <c r="G625" s="308"/>
      <c r="H625" s="308"/>
      <c r="I625" s="309">
        <v>44702713.100000001</v>
      </c>
      <c r="J625" s="309"/>
      <c r="K625" s="53">
        <v>0</v>
      </c>
      <c r="L625" s="309">
        <v>44702713.100000001</v>
      </c>
      <c r="M625" s="309"/>
      <c r="N625" s="53">
        <v>0</v>
      </c>
      <c r="O625" s="311">
        <v>100</v>
      </c>
      <c r="P625" s="311"/>
      <c r="Q625" s="311"/>
      <c r="R625" s="55">
        <v>0</v>
      </c>
    </row>
    <row r="626" spans="1:18" ht="51" customHeight="1" x14ac:dyDescent="0.2">
      <c r="A626" s="339" t="s">
        <v>110</v>
      </c>
      <c r="B626" s="340"/>
      <c r="C626" s="308" t="s">
        <v>360</v>
      </c>
      <c r="D626" s="308"/>
      <c r="E626" s="52" t="s">
        <v>103</v>
      </c>
      <c r="F626" s="52" t="s">
        <v>532</v>
      </c>
      <c r="G626" s="308" t="s">
        <v>111</v>
      </c>
      <c r="H626" s="308"/>
      <c r="I626" s="309">
        <v>44702713.100000001</v>
      </c>
      <c r="J626" s="309"/>
      <c r="K626" s="53">
        <v>0</v>
      </c>
      <c r="L626" s="309">
        <v>44702713.100000001</v>
      </c>
      <c r="M626" s="309"/>
      <c r="N626" s="53">
        <v>0</v>
      </c>
      <c r="O626" s="311">
        <v>100</v>
      </c>
      <c r="P626" s="311"/>
      <c r="Q626" s="311"/>
      <c r="R626" s="55">
        <v>0</v>
      </c>
    </row>
    <row r="627" spans="1:18" ht="54.75" customHeight="1" x14ac:dyDescent="0.2">
      <c r="A627" s="339" t="s">
        <v>112</v>
      </c>
      <c r="B627" s="340"/>
      <c r="C627" s="308" t="s">
        <v>360</v>
      </c>
      <c r="D627" s="308"/>
      <c r="E627" s="52" t="s">
        <v>103</v>
      </c>
      <c r="F627" s="52" t="s">
        <v>532</v>
      </c>
      <c r="G627" s="308" t="s">
        <v>113</v>
      </c>
      <c r="H627" s="308"/>
      <c r="I627" s="309">
        <v>44702713.100000001</v>
      </c>
      <c r="J627" s="309"/>
      <c r="K627" s="53">
        <v>0</v>
      </c>
      <c r="L627" s="309">
        <v>44702713.100000001</v>
      </c>
      <c r="M627" s="309"/>
      <c r="N627" s="53">
        <v>0</v>
      </c>
      <c r="O627" s="311">
        <v>100</v>
      </c>
      <c r="P627" s="311"/>
      <c r="Q627" s="311"/>
      <c r="R627" s="55">
        <v>0</v>
      </c>
    </row>
    <row r="628" spans="1:18" ht="59.25" customHeight="1" x14ac:dyDescent="0.2">
      <c r="A628" s="339" t="s">
        <v>533</v>
      </c>
      <c r="B628" s="340"/>
      <c r="C628" s="308" t="s">
        <v>360</v>
      </c>
      <c r="D628" s="308"/>
      <c r="E628" s="52" t="s">
        <v>103</v>
      </c>
      <c r="F628" s="52" t="s">
        <v>534</v>
      </c>
      <c r="G628" s="308"/>
      <c r="H628" s="308"/>
      <c r="I628" s="309">
        <v>31531606.75</v>
      </c>
      <c r="J628" s="309"/>
      <c r="K628" s="53">
        <v>0</v>
      </c>
      <c r="L628" s="309">
        <v>29887186.489999998</v>
      </c>
      <c r="M628" s="309"/>
      <c r="N628" s="53">
        <v>0</v>
      </c>
      <c r="O628" s="311">
        <v>94.784851044737835</v>
      </c>
      <c r="P628" s="311"/>
      <c r="Q628" s="311"/>
      <c r="R628" s="55">
        <v>0</v>
      </c>
    </row>
    <row r="629" spans="1:18" ht="45.75" customHeight="1" x14ac:dyDescent="0.2">
      <c r="A629" s="339" t="s">
        <v>110</v>
      </c>
      <c r="B629" s="340"/>
      <c r="C629" s="308" t="s">
        <v>360</v>
      </c>
      <c r="D629" s="308"/>
      <c r="E629" s="202" t="s">
        <v>103</v>
      </c>
      <c r="F629" s="202" t="s">
        <v>534</v>
      </c>
      <c r="G629" s="308" t="s">
        <v>111</v>
      </c>
      <c r="H629" s="308"/>
      <c r="I629" s="309">
        <v>31531606.75</v>
      </c>
      <c r="J629" s="309"/>
      <c r="K629" s="203">
        <v>0</v>
      </c>
      <c r="L629" s="309">
        <v>29887186.489999998</v>
      </c>
      <c r="M629" s="309"/>
      <c r="N629" s="203">
        <v>0</v>
      </c>
      <c r="O629" s="311">
        <v>94.784851044737835</v>
      </c>
      <c r="P629" s="311"/>
      <c r="Q629" s="311"/>
      <c r="R629" s="55">
        <v>0</v>
      </c>
    </row>
    <row r="630" spans="1:18" ht="43.5" customHeight="1" x14ac:dyDescent="0.2">
      <c r="A630" s="346" t="s">
        <v>112</v>
      </c>
      <c r="B630" s="347"/>
      <c r="C630" s="326" t="s">
        <v>360</v>
      </c>
      <c r="D630" s="326"/>
      <c r="E630" s="200" t="s">
        <v>103</v>
      </c>
      <c r="F630" s="200" t="s">
        <v>534</v>
      </c>
      <c r="G630" s="326" t="s">
        <v>113</v>
      </c>
      <c r="H630" s="326"/>
      <c r="I630" s="327">
        <v>31531606.75</v>
      </c>
      <c r="J630" s="327"/>
      <c r="K630" s="201">
        <v>0</v>
      </c>
      <c r="L630" s="327">
        <v>29887186.489999998</v>
      </c>
      <c r="M630" s="327"/>
      <c r="N630" s="201">
        <v>0</v>
      </c>
      <c r="O630" s="329">
        <v>94.784851044737835</v>
      </c>
      <c r="P630" s="329"/>
      <c r="Q630" s="329"/>
      <c r="R630" s="56">
        <v>0</v>
      </c>
    </row>
    <row r="631" spans="1:18" ht="53.25" customHeight="1" x14ac:dyDescent="0.2">
      <c r="A631" s="339" t="s">
        <v>535</v>
      </c>
      <c r="B631" s="340"/>
      <c r="C631" s="308" t="s">
        <v>360</v>
      </c>
      <c r="D631" s="308"/>
      <c r="E631" s="52" t="s">
        <v>103</v>
      </c>
      <c r="F631" s="52" t="s">
        <v>536</v>
      </c>
      <c r="G631" s="308"/>
      <c r="H631" s="308"/>
      <c r="I631" s="309">
        <v>50710220</v>
      </c>
      <c r="J631" s="309"/>
      <c r="K631" s="53">
        <v>0</v>
      </c>
      <c r="L631" s="309">
        <v>50710175</v>
      </c>
      <c r="M631" s="309"/>
      <c r="N631" s="53">
        <v>0</v>
      </c>
      <c r="O631" s="311">
        <v>99.999911260491473</v>
      </c>
      <c r="P631" s="311"/>
      <c r="Q631" s="311"/>
      <c r="R631" s="55">
        <v>0</v>
      </c>
    </row>
    <row r="632" spans="1:18" ht="42.75" customHeight="1" x14ac:dyDescent="0.2">
      <c r="A632" s="339" t="s">
        <v>110</v>
      </c>
      <c r="B632" s="340"/>
      <c r="C632" s="308" t="s">
        <v>360</v>
      </c>
      <c r="D632" s="308"/>
      <c r="E632" s="52" t="s">
        <v>103</v>
      </c>
      <c r="F632" s="52" t="s">
        <v>536</v>
      </c>
      <c r="G632" s="308" t="s">
        <v>111</v>
      </c>
      <c r="H632" s="308"/>
      <c r="I632" s="309">
        <v>50710220</v>
      </c>
      <c r="J632" s="309"/>
      <c r="K632" s="53">
        <v>0</v>
      </c>
      <c r="L632" s="309">
        <v>50710175</v>
      </c>
      <c r="M632" s="309"/>
      <c r="N632" s="53">
        <v>0</v>
      </c>
      <c r="O632" s="311">
        <v>99.999911260491473</v>
      </c>
      <c r="P632" s="311"/>
      <c r="Q632" s="311"/>
      <c r="R632" s="55">
        <v>0</v>
      </c>
    </row>
    <row r="633" spans="1:18" ht="47.25" customHeight="1" x14ac:dyDescent="0.2">
      <c r="A633" s="339" t="s">
        <v>112</v>
      </c>
      <c r="B633" s="340"/>
      <c r="C633" s="308" t="s">
        <v>360</v>
      </c>
      <c r="D633" s="308"/>
      <c r="E633" s="52" t="s">
        <v>103</v>
      </c>
      <c r="F633" s="52" t="s">
        <v>536</v>
      </c>
      <c r="G633" s="308" t="s">
        <v>113</v>
      </c>
      <c r="H633" s="308"/>
      <c r="I633" s="309">
        <v>50710220</v>
      </c>
      <c r="J633" s="309"/>
      <c r="K633" s="53">
        <v>0</v>
      </c>
      <c r="L633" s="309">
        <v>50710175</v>
      </c>
      <c r="M633" s="309"/>
      <c r="N633" s="53">
        <v>0</v>
      </c>
      <c r="O633" s="311">
        <v>99.999911260491473</v>
      </c>
      <c r="P633" s="311"/>
      <c r="Q633" s="311"/>
      <c r="R633" s="55">
        <v>0</v>
      </c>
    </row>
    <row r="634" spans="1:18" ht="33" customHeight="1" x14ac:dyDescent="0.2">
      <c r="A634" s="339" t="s">
        <v>537</v>
      </c>
      <c r="B634" s="340"/>
      <c r="C634" s="308" t="s">
        <v>360</v>
      </c>
      <c r="D634" s="308"/>
      <c r="E634" s="52" t="s">
        <v>103</v>
      </c>
      <c r="F634" s="52" t="s">
        <v>538</v>
      </c>
      <c r="G634" s="308"/>
      <c r="H634" s="308"/>
      <c r="I634" s="309">
        <v>14274440</v>
      </c>
      <c r="J634" s="309"/>
      <c r="K634" s="53">
        <v>0</v>
      </c>
      <c r="L634" s="309">
        <v>0</v>
      </c>
      <c r="M634" s="309"/>
      <c r="N634" s="53">
        <v>0</v>
      </c>
      <c r="O634" s="311">
        <v>0</v>
      </c>
      <c r="P634" s="311"/>
      <c r="Q634" s="311"/>
      <c r="R634" s="55">
        <v>0</v>
      </c>
    </row>
    <row r="635" spans="1:18" ht="45.75" customHeight="1" x14ac:dyDescent="0.2">
      <c r="A635" s="339" t="s">
        <v>110</v>
      </c>
      <c r="B635" s="340"/>
      <c r="C635" s="308" t="s">
        <v>360</v>
      </c>
      <c r="D635" s="308"/>
      <c r="E635" s="52" t="s">
        <v>103</v>
      </c>
      <c r="F635" s="52" t="s">
        <v>538</v>
      </c>
      <c r="G635" s="308" t="s">
        <v>111</v>
      </c>
      <c r="H635" s="308"/>
      <c r="I635" s="309">
        <v>14274440</v>
      </c>
      <c r="J635" s="309"/>
      <c r="K635" s="53">
        <v>0</v>
      </c>
      <c r="L635" s="309">
        <v>0</v>
      </c>
      <c r="M635" s="309"/>
      <c r="N635" s="53">
        <v>0</v>
      </c>
      <c r="O635" s="311">
        <v>0</v>
      </c>
      <c r="P635" s="311"/>
      <c r="Q635" s="311"/>
      <c r="R635" s="55">
        <v>0</v>
      </c>
    </row>
    <row r="636" spans="1:18" ht="45" customHeight="1" x14ac:dyDescent="0.2">
      <c r="A636" s="339" t="s">
        <v>112</v>
      </c>
      <c r="B636" s="340"/>
      <c r="C636" s="308" t="s">
        <v>360</v>
      </c>
      <c r="D636" s="308"/>
      <c r="E636" s="52" t="s">
        <v>103</v>
      </c>
      <c r="F636" s="52" t="s">
        <v>538</v>
      </c>
      <c r="G636" s="308" t="s">
        <v>113</v>
      </c>
      <c r="H636" s="308"/>
      <c r="I636" s="309">
        <v>14274440</v>
      </c>
      <c r="J636" s="309"/>
      <c r="K636" s="53">
        <v>0</v>
      </c>
      <c r="L636" s="309">
        <v>0</v>
      </c>
      <c r="M636" s="309"/>
      <c r="N636" s="53">
        <v>0</v>
      </c>
      <c r="O636" s="311">
        <v>0</v>
      </c>
      <c r="P636" s="311"/>
      <c r="Q636" s="311"/>
      <c r="R636" s="55">
        <v>0</v>
      </c>
    </row>
    <row r="637" spans="1:18" ht="44.25" customHeight="1" x14ac:dyDescent="0.2">
      <c r="A637" s="339" t="s">
        <v>419</v>
      </c>
      <c r="B637" s="340"/>
      <c r="C637" s="308" t="s">
        <v>360</v>
      </c>
      <c r="D637" s="308"/>
      <c r="E637" s="52" t="s">
        <v>103</v>
      </c>
      <c r="F637" s="52" t="s">
        <v>539</v>
      </c>
      <c r="G637" s="308"/>
      <c r="H637" s="308"/>
      <c r="I637" s="309">
        <v>62060250</v>
      </c>
      <c r="J637" s="309"/>
      <c r="K637" s="53">
        <v>0</v>
      </c>
      <c r="L637" s="309">
        <v>61737084.270000003</v>
      </c>
      <c r="M637" s="309"/>
      <c r="N637" s="53">
        <v>0</v>
      </c>
      <c r="O637" s="311">
        <v>99.479270982633821</v>
      </c>
      <c r="P637" s="311"/>
      <c r="Q637" s="311"/>
      <c r="R637" s="55">
        <v>0</v>
      </c>
    </row>
    <row r="638" spans="1:18" ht="87.75" customHeight="1" x14ac:dyDescent="0.2">
      <c r="A638" s="339" t="s">
        <v>540</v>
      </c>
      <c r="B638" s="340"/>
      <c r="C638" s="308" t="s">
        <v>360</v>
      </c>
      <c r="D638" s="308"/>
      <c r="E638" s="52" t="s">
        <v>103</v>
      </c>
      <c r="F638" s="52" t="s">
        <v>541</v>
      </c>
      <c r="G638" s="308"/>
      <c r="H638" s="308"/>
      <c r="I638" s="309">
        <v>40000000</v>
      </c>
      <c r="J638" s="309"/>
      <c r="K638" s="53">
        <v>0</v>
      </c>
      <c r="L638" s="309">
        <v>39676844.729999997</v>
      </c>
      <c r="M638" s="309"/>
      <c r="N638" s="53">
        <v>0</v>
      </c>
      <c r="O638" s="311">
        <v>99.192111824999998</v>
      </c>
      <c r="P638" s="311"/>
      <c r="Q638" s="311"/>
      <c r="R638" s="55">
        <v>0</v>
      </c>
    </row>
    <row r="639" spans="1:18" ht="52.5" customHeight="1" x14ac:dyDescent="0.2">
      <c r="A639" s="339" t="s">
        <v>110</v>
      </c>
      <c r="B639" s="340"/>
      <c r="C639" s="308" t="s">
        <v>360</v>
      </c>
      <c r="D639" s="308"/>
      <c r="E639" s="52" t="s">
        <v>103</v>
      </c>
      <c r="F639" s="52" t="s">
        <v>541</v>
      </c>
      <c r="G639" s="308" t="s">
        <v>111</v>
      </c>
      <c r="H639" s="308"/>
      <c r="I639" s="309">
        <v>40000000</v>
      </c>
      <c r="J639" s="309"/>
      <c r="K639" s="53">
        <v>0</v>
      </c>
      <c r="L639" s="309">
        <v>39676844.729999997</v>
      </c>
      <c r="M639" s="309"/>
      <c r="N639" s="53">
        <v>0</v>
      </c>
      <c r="O639" s="311">
        <v>99.192111824999998</v>
      </c>
      <c r="P639" s="311"/>
      <c r="Q639" s="311"/>
      <c r="R639" s="55">
        <v>0</v>
      </c>
    </row>
    <row r="640" spans="1:18" ht="45.75" customHeight="1" x14ac:dyDescent="0.2">
      <c r="A640" s="339" t="s">
        <v>112</v>
      </c>
      <c r="B640" s="340"/>
      <c r="C640" s="308" t="s">
        <v>360</v>
      </c>
      <c r="D640" s="308"/>
      <c r="E640" s="202" t="s">
        <v>103</v>
      </c>
      <c r="F640" s="202" t="s">
        <v>541</v>
      </c>
      <c r="G640" s="308" t="s">
        <v>113</v>
      </c>
      <c r="H640" s="308"/>
      <c r="I640" s="309">
        <v>40000000</v>
      </c>
      <c r="J640" s="309"/>
      <c r="K640" s="203">
        <v>0</v>
      </c>
      <c r="L640" s="309">
        <v>39676844.729999997</v>
      </c>
      <c r="M640" s="309"/>
      <c r="N640" s="203">
        <v>0</v>
      </c>
      <c r="O640" s="311">
        <v>99.192111824999998</v>
      </c>
      <c r="P640" s="311"/>
      <c r="Q640" s="311"/>
      <c r="R640" s="55">
        <v>0</v>
      </c>
    </row>
    <row r="641" spans="1:18" ht="99.75" customHeight="1" x14ac:dyDescent="0.2">
      <c r="A641" s="346" t="s">
        <v>542</v>
      </c>
      <c r="B641" s="347"/>
      <c r="C641" s="326" t="s">
        <v>360</v>
      </c>
      <c r="D641" s="326"/>
      <c r="E641" s="200" t="s">
        <v>103</v>
      </c>
      <c r="F641" s="200" t="s">
        <v>543</v>
      </c>
      <c r="G641" s="326"/>
      <c r="H641" s="326"/>
      <c r="I641" s="327">
        <v>22060250</v>
      </c>
      <c r="J641" s="327"/>
      <c r="K641" s="201">
        <v>0</v>
      </c>
      <c r="L641" s="327">
        <v>22060239.539999999</v>
      </c>
      <c r="M641" s="327"/>
      <c r="N641" s="201">
        <v>0</v>
      </c>
      <c r="O641" s="329">
        <v>99.999952584399537</v>
      </c>
      <c r="P641" s="329"/>
      <c r="Q641" s="329"/>
      <c r="R641" s="56">
        <v>0</v>
      </c>
    </row>
    <row r="642" spans="1:18" ht="48.75" customHeight="1" x14ac:dyDescent="0.2">
      <c r="A642" s="339" t="s">
        <v>110</v>
      </c>
      <c r="B642" s="340"/>
      <c r="C642" s="308" t="s">
        <v>360</v>
      </c>
      <c r="D642" s="308"/>
      <c r="E642" s="52" t="s">
        <v>103</v>
      </c>
      <c r="F642" s="52" t="s">
        <v>543</v>
      </c>
      <c r="G642" s="308" t="s">
        <v>111</v>
      </c>
      <c r="H642" s="308"/>
      <c r="I642" s="309">
        <v>22060250</v>
      </c>
      <c r="J642" s="309"/>
      <c r="K642" s="53">
        <v>0</v>
      </c>
      <c r="L642" s="309">
        <v>22060239.539999999</v>
      </c>
      <c r="M642" s="309"/>
      <c r="N642" s="53">
        <v>0</v>
      </c>
      <c r="O642" s="311">
        <v>99.999952584399537</v>
      </c>
      <c r="P642" s="311"/>
      <c r="Q642" s="311"/>
      <c r="R642" s="55">
        <v>0</v>
      </c>
    </row>
    <row r="643" spans="1:18" ht="60.75" customHeight="1" x14ac:dyDescent="0.2">
      <c r="A643" s="339" t="s">
        <v>112</v>
      </c>
      <c r="B643" s="340"/>
      <c r="C643" s="308" t="s">
        <v>360</v>
      </c>
      <c r="D643" s="308"/>
      <c r="E643" s="52" t="s">
        <v>103</v>
      </c>
      <c r="F643" s="52" t="s">
        <v>543</v>
      </c>
      <c r="G643" s="308" t="s">
        <v>113</v>
      </c>
      <c r="H643" s="308"/>
      <c r="I643" s="309">
        <v>22060250</v>
      </c>
      <c r="J643" s="309"/>
      <c r="K643" s="53">
        <v>0</v>
      </c>
      <c r="L643" s="309">
        <v>22060239.539999999</v>
      </c>
      <c r="M643" s="309"/>
      <c r="N643" s="53">
        <v>0</v>
      </c>
      <c r="O643" s="311">
        <v>99.999952584399537</v>
      </c>
      <c r="P643" s="311"/>
      <c r="Q643" s="311"/>
      <c r="R643" s="55">
        <v>0</v>
      </c>
    </row>
    <row r="644" spans="1:18" ht="72.75" customHeight="1" x14ac:dyDescent="0.2">
      <c r="A644" s="339" t="s">
        <v>177</v>
      </c>
      <c r="B644" s="340"/>
      <c r="C644" s="308" t="s">
        <v>360</v>
      </c>
      <c r="D644" s="308"/>
      <c r="E644" s="52" t="s">
        <v>103</v>
      </c>
      <c r="F644" s="52" t="s">
        <v>178</v>
      </c>
      <c r="G644" s="308"/>
      <c r="H644" s="308"/>
      <c r="I644" s="309">
        <v>1613706800.3599999</v>
      </c>
      <c r="J644" s="309"/>
      <c r="K644" s="53">
        <v>0</v>
      </c>
      <c r="L644" s="309">
        <v>1584309127.73</v>
      </c>
      <c r="M644" s="309"/>
      <c r="N644" s="53">
        <v>0</v>
      </c>
      <c r="O644" s="311">
        <v>98.178251921387357</v>
      </c>
      <c r="P644" s="311"/>
      <c r="Q644" s="311"/>
      <c r="R644" s="55">
        <v>0</v>
      </c>
    </row>
    <row r="645" spans="1:18" ht="68.25" customHeight="1" x14ac:dyDescent="0.2">
      <c r="A645" s="339" t="s">
        <v>179</v>
      </c>
      <c r="B645" s="340"/>
      <c r="C645" s="308" t="s">
        <v>360</v>
      </c>
      <c r="D645" s="308"/>
      <c r="E645" s="52" t="s">
        <v>103</v>
      </c>
      <c r="F645" s="52" t="s">
        <v>180</v>
      </c>
      <c r="G645" s="308"/>
      <c r="H645" s="308"/>
      <c r="I645" s="309">
        <v>1613706800.3599999</v>
      </c>
      <c r="J645" s="309"/>
      <c r="K645" s="53">
        <v>0</v>
      </c>
      <c r="L645" s="309">
        <v>1584309127.73</v>
      </c>
      <c r="M645" s="309"/>
      <c r="N645" s="53">
        <v>0</v>
      </c>
      <c r="O645" s="311">
        <v>98.178251921387357</v>
      </c>
      <c r="P645" s="311"/>
      <c r="Q645" s="311"/>
      <c r="R645" s="55">
        <v>0</v>
      </c>
    </row>
    <row r="646" spans="1:18" ht="44.25" customHeight="1" x14ac:dyDescent="0.2">
      <c r="A646" s="339" t="s">
        <v>522</v>
      </c>
      <c r="B646" s="340"/>
      <c r="C646" s="308" t="s">
        <v>360</v>
      </c>
      <c r="D646" s="308"/>
      <c r="E646" s="52" t="s">
        <v>103</v>
      </c>
      <c r="F646" s="52" t="s">
        <v>523</v>
      </c>
      <c r="G646" s="308"/>
      <c r="H646" s="308"/>
      <c r="I646" s="309">
        <v>565792517.78999996</v>
      </c>
      <c r="J646" s="309"/>
      <c r="K646" s="53">
        <v>0</v>
      </c>
      <c r="L646" s="309">
        <v>561572234.03999996</v>
      </c>
      <c r="M646" s="309"/>
      <c r="N646" s="53">
        <v>0</v>
      </c>
      <c r="O646" s="311">
        <v>99.254093396907308</v>
      </c>
      <c r="P646" s="311"/>
      <c r="Q646" s="311"/>
      <c r="R646" s="55">
        <v>0</v>
      </c>
    </row>
    <row r="647" spans="1:18" ht="45" customHeight="1" x14ac:dyDescent="0.2">
      <c r="A647" s="339" t="s">
        <v>110</v>
      </c>
      <c r="B647" s="340"/>
      <c r="C647" s="308" t="s">
        <v>360</v>
      </c>
      <c r="D647" s="308"/>
      <c r="E647" s="52" t="s">
        <v>103</v>
      </c>
      <c r="F647" s="52" t="s">
        <v>523</v>
      </c>
      <c r="G647" s="308" t="s">
        <v>111</v>
      </c>
      <c r="H647" s="308"/>
      <c r="I647" s="309">
        <v>118396745.63</v>
      </c>
      <c r="J647" s="309"/>
      <c r="K647" s="53">
        <v>0</v>
      </c>
      <c r="L647" s="309">
        <v>114176461.88</v>
      </c>
      <c r="M647" s="309"/>
      <c r="N647" s="53">
        <v>0</v>
      </c>
      <c r="O647" s="311">
        <v>96.435473181679541</v>
      </c>
      <c r="P647" s="311"/>
      <c r="Q647" s="311"/>
      <c r="R647" s="55">
        <v>0</v>
      </c>
    </row>
    <row r="648" spans="1:18" ht="48.75" customHeight="1" x14ac:dyDescent="0.2">
      <c r="A648" s="339" t="s">
        <v>112</v>
      </c>
      <c r="B648" s="340"/>
      <c r="C648" s="308" t="s">
        <v>360</v>
      </c>
      <c r="D648" s="308"/>
      <c r="E648" s="52" t="s">
        <v>103</v>
      </c>
      <c r="F648" s="52" t="s">
        <v>523</v>
      </c>
      <c r="G648" s="308" t="s">
        <v>113</v>
      </c>
      <c r="H648" s="308"/>
      <c r="I648" s="309">
        <v>118396745.63</v>
      </c>
      <c r="J648" s="309"/>
      <c r="K648" s="53">
        <v>0</v>
      </c>
      <c r="L648" s="309">
        <v>114176461.88</v>
      </c>
      <c r="M648" s="309"/>
      <c r="N648" s="53">
        <v>0</v>
      </c>
      <c r="O648" s="311">
        <v>96.435473181679541</v>
      </c>
      <c r="P648" s="311"/>
      <c r="Q648" s="311"/>
      <c r="R648" s="55">
        <v>0</v>
      </c>
    </row>
    <row r="649" spans="1:18" ht="59.25" customHeight="1" x14ac:dyDescent="0.2">
      <c r="A649" s="339" t="s">
        <v>215</v>
      </c>
      <c r="B649" s="340"/>
      <c r="C649" s="308" t="s">
        <v>360</v>
      </c>
      <c r="D649" s="308"/>
      <c r="E649" s="202" t="s">
        <v>103</v>
      </c>
      <c r="F649" s="202" t="s">
        <v>523</v>
      </c>
      <c r="G649" s="308" t="s">
        <v>216</v>
      </c>
      <c r="H649" s="308"/>
      <c r="I649" s="309">
        <v>447395772.16000003</v>
      </c>
      <c r="J649" s="309"/>
      <c r="K649" s="203">
        <v>0</v>
      </c>
      <c r="L649" s="309">
        <v>447395772.16000003</v>
      </c>
      <c r="M649" s="309"/>
      <c r="N649" s="203">
        <v>0</v>
      </c>
      <c r="O649" s="311">
        <v>100</v>
      </c>
      <c r="P649" s="311"/>
      <c r="Q649" s="311"/>
      <c r="R649" s="55">
        <v>0</v>
      </c>
    </row>
    <row r="650" spans="1:18" ht="27" customHeight="1" x14ac:dyDescent="0.2">
      <c r="A650" s="346" t="s">
        <v>217</v>
      </c>
      <c r="B650" s="347"/>
      <c r="C650" s="326" t="s">
        <v>360</v>
      </c>
      <c r="D650" s="326"/>
      <c r="E650" s="200" t="s">
        <v>103</v>
      </c>
      <c r="F650" s="200" t="s">
        <v>523</v>
      </c>
      <c r="G650" s="326" t="s">
        <v>218</v>
      </c>
      <c r="H650" s="326"/>
      <c r="I650" s="327">
        <v>447395772.16000003</v>
      </c>
      <c r="J650" s="327"/>
      <c r="K650" s="201">
        <v>0</v>
      </c>
      <c r="L650" s="327">
        <v>447395772.16000003</v>
      </c>
      <c r="M650" s="327"/>
      <c r="N650" s="201">
        <v>0</v>
      </c>
      <c r="O650" s="329">
        <v>100</v>
      </c>
      <c r="P650" s="329"/>
      <c r="Q650" s="329"/>
      <c r="R650" s="56">
        <v>0</v>
      </c>
    </row>
    <row r="651" spans="1:18" ht="34.5" customHeight="1" x14ac:dyDescent="0.2">
      <c r="A651" s="339" t="s">
        <v>544</v>
      </c>
      <c r="B651" s="340"/>
      <c r="C651" s="308" t="s">
        <v>360</v>
      </c>
      <c r="D651" s="308"/>
      <c r="E651" s="52" t="s">
        <v>103</v>
      </c>
      <c r="F651" s="52" t="s">
        <v>545</v>
      </c>
      <c r="G651" s="308"/>
      <c r="H651" s="308"/>
      <c r="I651" s="309">
        <v>254305667.41999999</v>
      </c>
      <c r="J651" s="309"/>
      <c r="K651" s="53">
        <v>0</v>
      </c>
      <c r="L651" s="309">
        <v>236740124.88999999</v>
      </c>
      <c r="M651" s="309"/>
      <c r="N651" s="53">
        <v>0</v>
      </c>
      <c r="O651" s="311">
        <v>93.092744370108932</v>
      </c>
      <c r="P651" s="311"/>
      <c r="Q651" s="311"/>
      <c r="R651" s="55">
        <v>0</v>
      </c>
    </row>
    <row r="652" spans="1:18" ht="48" customHeight="1" x14ac:dyDescent="0.2">
      <c r="A652" s="339" t="s">
        <v>110</v>
      </c>
      <c r="B652" s="340"/>
      <c r="C652" s="308" t="s">
        <v>360</v>
      </c>
      <c r="D652" s="308"/>
      <c r="E652" s="52" t="s">
        <v>103</v>
      </c>
      <c r="F652" s="52" t="s">
        <v>545</v>
      </c>
      <c r="G652" s="308" t="s">
        <v>111</v>
      </c>
      <c r="H652" s="308"/>
      <c r="I652" s="309">
        <v>254305667.41999999</v>
      </c>
      <c r="J652" s="309"/>
      <c r="K652" s="53">
        <v>0</v>
      </c>
      <c r="L652" s="309">
        <v>236740124.88999999</v>
      </c>
      <c r="M652" s="309"/>
      <c r="N652" s="53">
        <v>0</v>
      </c>
      <c r="O652" s="311">
        <v>93.092744370108932</v>
      </c>
      <c r="P652" s="311"/>
      <c r="Q652" s="311"/>
      <c r="R652" s="55">
        <v>0</v>
      </c>
    </row>
    <row r="653" spans="1:18" ht="45" customHeight="1" x14ac:dyDescent="0.2">
      <c r="A653" s="339" t="s">
        <v>112</v>
      </c>
      <c r="B653" s="340"/>
      <c r="C653" s="308" t="s">
        <v>360</v>
      </c>
      <c r="D653" s="308"/>
      <c r="E653" s="52" t="s">
        <v>103</v>
      </c>
      <c r="F653" s="52" t="s">
        <v>545</v>
      </c>
      <c r="G653" s="308" t="s">
        <v>113</v>
      </c>
      <c r="H653" s="308"/>
      <c r="I653" s="309">
        <v>254305667.41999999</v>
      </c>
      <c r="J653" s="309"/>
      <c r="K653" s="53">
        <v>0</v>
      </c>
      <c r="L653" s="309">
        <v>236740124.88999999</v>
      </c>
      <c r="M653" s="309"/>
      <c r="N653" s="53">
        <v>0</v>
      </c>
      <c r="O653" s="311">
        <v>93.092744370108932</v>
      </c>
      <c r="P653" s="311"/>
      <c r="Q653" s="311"/>
      <c r="R653" s="55">
        <v>0</v>
      </c>
    </row>
    <row r="654" spans="1:18" ht="33" customHeight="1" x14ac:dyDescent="0.2">
      <c r="A654" s="339" t="s">
        <v>546</v>
      </c>
      <c r="B654" s="340"/>
      <c r="C654" s="308" t="s">
        <v>360</v>
      </c>
      <c r="D654" s="308"/>
      <c r="E654" s="52" t="s">
        <v>103</v>
      </c>
      <c r="F654" s="52" t="s">
        <v>547</v>
      </c>
      <c r="G654" s="308"/>
      <c r="H654" s="308"/>
      <c r="I654" s="309">
        <v>165812563.40000001</v>
      </c>
      <c r="J654" s="309"/>
      <c r="K654" s="53">
        <v>0</v>
      </c>
      <c r="L654" s="309">
        <v>159990364.03</v>
      </c>
      <c r="M654" s="309"/>
      <c r="N654" s="53">
        <v>0</v>
      </c>
      <c r="O654" s="311">
        <v>96.488686230635764</v>
      </c>
      <c r="P654" s="311"/>
      <c r="Q654" s="311"/>
      <c r="R654" s="55">
        <v>0</v>
      </c>
    </row>
    <row r="655" spans="1:18" ht="51.75" customHeight="1" x14ac:dyDescent="0.2">
      <c r="A655" s="339" t="s">
        <v>110</v>
      </c>
      <c r="B655" s="340"/>
      <c r="C655" s="308" t="s">
        <v>360</v>
      </c>
      <c r="D655" s="308"/>
      <c r="E655" s="52" t="s">
        <v>103</v>
      </c>
      <c r="F655" s="52" t="s">
        <v>547</v>
      </c>
      <c r="G655" s="308" t="s">
        <v>111</v>
      </c>
      <c r="H655" s="308"/>
      <c r="I655" s="309">
        <v>165812563.40000001</v>
      </c>
      <c r="J655" s="309"/>
      <c r="K655" s="53">
        <v>0</v>
      </c>
      <c r="L655" s="309">
        <v>159990364.03</v>
      </c>
      <c r="M655" s="309"/>
      <c r="N655" s="53">
        <v>0</v>
      </c>
      <c r="O655" s="311">
        <v>96.488686230635764</v>
      </c>
      <c r="P655" s="311"/>
      <c r="Q655" s="311"/>
      <c r="R655" s="55">
        <v>0</v>
      </c>
    </row>
    <row r="656" spans="1:18" ht="48" customHeight="1" x14ac:dyDescent="0.2">
      <c r="A656" s="339" t="s">
        <v>112</v>
      </c>
      <c r="B656" s="340"/>
      <c r="C656" s="308" t="s">
        <v>360</v>
      </c>
      <c r="D656" s="308"/>
      <c r="E656" s="52" t="s">
        <v>103</v>
      </c>
      <c r="F656" s="52" t="s">
        <v>547</v>
      </c>
      <c r="G656" s="308" t="s">
        <v>113</v>
      </c>
      <c r="H656" s="308"/>
      <c r="I656" s="309">
        <v>165812563.40000001</v>
      </c>
      <c r="J656" s="309"/>
      <c r="K656" s="53">
        <v>0</v>
      </c>
      <c r="L656" s="309">
        <v>159990364.03</v>
      </c>
      <c r="M656" s="309"/>
      <c r="N656" s="53">
        <v>0</v>
      </c>
      <c r="O656" s="311">
        <v>96.488686230635764</v>
      </c>
      <c r="P656" s="311"/>
      <c r="Q656" s="311"/>
      <c r="R656" s="55">
        <v>0</v>
      </c>
    </row>
    <row r="657" spans="1:18" ht="33.75" customHeight="1" x14ac:dyDescent="0.2">
      <c r="A657" s="339" t="s">
        <v>548</v>
      </c>
      <c r="B657" s="340"/>
      <c r="C657" s="308" t="s">
        <v>360</v>
      </c>
      <c r="D657" s="308"/>
      <c r="E657" s="52" t="s">
        <v>103</v>
      </c>
      <c r="F657" s="52" t="s">
        <v>549</v>
      </c>
      <c r="G657" s="308"/>
      <c r="H657" s="308"/>
      <c r="I657" s="309">
        <v>509900</v>
      </c>
      <c r="J657" s="309"/>
      <c r="K657" s="53">
        <v>0</v>
      </c>
      <c r="L657" s="309">
        <v>479900</v>
      </c>
      <c r="M657" s="309"/>
      <c r="N657" s="53">
        <v>0</v>
      </c>
      <c r="O657" s="311">
        <v>94.116493430084319</v>
      </c>
      <c r="P657" s="311"/>
      <c r="Q657" s="311"/>
      <c r="R657" s="55">
        <v>0</v>
      </c>
    </row>
    <row r="658" spans="1:18" ht="42.75" customHeight="1" x14ac:dyDescent="0.2">
      <c r="A658" s="339" t="s">
        <v>110</v>
      </c>
      <c r="B658" s="340"/>
      <c r="C658" s="308" t="s">
        <v>360</v>
      </c>
      <c r="D658" s="308"/>
      <c r="E658" s="52" t="s">
        <v>103</v>
      </c>
      <c r="F658" s="52" t="s">
        <v>549</v>
      </c>
      <c r="G658" s="308" t="s">
        <v>111</v>
      </c>
      <c r="H658" s="308"/>
      <c r="I658" s="309">
        <v>509900</v>
      </c>
      <c r="J658" s="309"/>
      <c r="K658" s="53">
        <v>0</v>
      </c>
      <c r="L658" s="309">
        <v>479900</v>
      </c>
      <c r="M658" s="309"/>
      <c r="N658" s="53">
        <v>0</v>
      </c>
      <c r="O658" s="311">
        <v>94.116493430084319</v>
      </c>
      <c r="P658" s="311"/>
      <c r="Q658" s="311"/>
      <c r="R658" s="55">
        <v>0</v>
      </c>
    </row>
    <row r="659" spans="1:18" ht="45.75" customHeight="1" x14ac:dyDescent="0.2">
      <c r="A659" s="339" t="s">
        <v>112</v>
      </c>
      <c r="B659" s="340"/>
      <c r="C659" s="308" t="s">
        <v>360</v>
      </c>
      <c r="D659" s="308"/>
      <c r="E659" s="52" t="s">
        <v>103</v>
      </c>
      <c r="F659" s="52" t="s">
        <v>549</v>
      </c>
      <c r="G659" s="308" t="s">
        <v>113</v>
      </c>
      <c r="H659" s="308"/>
      <c r="I659" s="309">
        <v>509900</v>
      </c>
      <c r="J659" s="309"/>
      <c r="K659" s="53">
        <v>0</v>
      </c>
      <c r="L659" s="309">
        <v>479900</v>
      </c>
      <c r="M659" s="309"/>
      <c r="N659" s="53">
        <v>0</v>
      </c>
      <c r="O659" s="311">
        <v>94.116493430084319</v>
      </c>
      <c r="P659" s="311"/>
      <c r="Q659" s="311"/>
      <c r="R659" s="55">
        <v>0</v>
      </c>
    </row>
    <row r="660" spans="1:18" ht="36" customHeight="1" x14ac:dyDescent="0.2">
      <c r="A660" s="339" t="s">
        <v>550</v>
      </c>
      <c r="B660" s="340"/>
      <c r="C660" s="308" t="s">
        <v>360</v>
      </c>
      <c r="D660" s="308"/>
      <c r="E660" s="52" t="s">
        <v>103</v>
      </c>
      <c r="F660" s="52" t="s">
        <v>551</v>
      </c>
      <c r="G660" s="308"/>
      <c r="H660" s="308"/>
      <c r="I660" s="309">
        <v>59572409.439999998</v>
      </c>
      <c r="J660" s="309"/>
      <c r="K660" s="53">
        <v>0</v>
      </c>
      <c r="L660" s="309">
        <v>58663206.030000001</v>
      </c>
      <c r="M660" s="309"/>
      <c r="N660" s="53">
        <v>0</v>
      </c>
      <c r="O660" s="311">
        <v>98.473784393569431</v>
      </c>
      <c r="P660" s="311"/>
      <c r="Q660" s="311"/>
      <c r="R660" s="55">
        <v>0</v>
      </c>
    </row>
    <row r="661" spans="1:18" ht="44.25" customHeight="1" x14ac:dyDescent="0.2">
      <c r="A661" s="339" t="s">
        <v>110</v>
      </c>
      <c r="B661" s="340"/>
      <c r="C661" s="308" t="s">
        <v>360</v>
      </c>
      <c r="D661" s="308"/>
      <c r="E661" s="52" t="s">
        <v>103</v>
      </c>
      <c r="F661" s="52" t="s">
        <v>551</v>
      </c>
      <c r="G661" s="308" t="s">
        <v>111</v>
      </c>
      <c r="H661" s="308"/>
      <c r="I661" s="309">
        <v>59572409.439999998</v>
      </c>
      <c r="J661" s="309"/>
      <c r="K661" s="53">
        <v>0</v>
      </c>
      <c r="L661" s="309">
        <v>58663206.030000001</v>
      </c>
      <c r="M661" s="309"/>
      <c r="N661" s="53">
        <v>0</v>
      </c>
      <c r="O661" s="311">
        <v>98.473784393569431</v>
      </c>
      <c r="P661" s="311"/>
      <c r="Q661" s="311"/>
      <c r="R661" s="55">
        <v>0</v>
      </c>
    </row>
    <row r="662" spans="1:18" ht="47.25" customHeight="1" x14ac:dyDescent="0.2">
      <c r="A662" s="339" t="s">
        <v>112</v>
      </c>
      <c r="B662" s="340"/>
      <c r="C662" s="308" t="s">
        <v>360</v>
      </c>
      <c r="D662" s="308"/>
      <c r="E662" s="202" t="s">
        <v>103</v>
      </c>
      <c r="F662" s="202" t="s">
        <v>551</v>
      </c>
      <c r="G662" s="308" t="s">
        <v>113</v>
      </c>
      <c r="H662" s="308"/>
      <c r="I662" s="309">
        <v>59572409.439999998</v>
      </c>
      <c r="J662" s="309"/>
      <c r="K662" s="203">
        <v>0</v>
      </c>
      <c r="L662" s="309">
        <v>58663206.030000001</v>
      </c>
      <c r="M662" s="309"/>
      <c r="N662" s="203">
        <v>0</v>
      </c>
      <c r="O662" s="311">
        <v>98.473784393569431</v>
      </c>
      <c r="P662" s="311"/>
      <c r="Q662" s="311"/>
      <c r="R662" s="55">
        <v>0</v>
      </c>
    </row>
    <row r="663" spans="1:18" ht="40.5" customHeight="1" x14ac:dyDescent="0.2">
      <c r="A663" s="346" t="s">
        <v>552</v>
      </c>
      <c r="B663" s="347"/>
      <c r="C663" s="326" t="s">
        <v>360</v>
      </c>
      <c r="D663" s="326"/>
      <c r="E663" s="200" t="s">
        <v>103</v>
      </c>
      <c r="F663" s="200" t="s">
        <v>553</v>
      </c>
      <c r="G663" s="326"/>
      <c r="H663" s="326"/>
      <c r="I663" s="327">
        <v>497892075.22000003</v>
      </c>
      <c r="J663" s="327"/>
      <c r="K663" s="201">
        <v>0</v>
      </c>
      <c r="L663" s="327">
        <v>497892075.22000003</v>
      </c>
      <c r="M663" s="327"/>
      <c r="N663" s="201">
        <v>0</v>
      </c>
      <c r="O663" s="329">
        <v>100</v>
      </c>
      <c r="P663" s="329"/>
      <c r="Q663" s="329"/>
      <c r="R663" s="56">
        <v>0</v>
      </c>
    </row>
    <row r="664" spans="1:18" ht="44.25" customHeight="1" x14ac:dyDescent="0.2">
      <c r="A664" s="339" t="s">
        <v>215</v>
      </c>
      <c r="B664" s="340"/>
      <c r="C664" s="308" t="s">
        <v>360</v>
      </c>
      <c r="D664" s="308"/>
      <c r="E664" s="52" t="s">
        <v>103</v>
      </c>
      <c r="F664" s="52" t="s">
        <v>553</v>
      </c>
      <c r="G664" s="308" t="s">
        <v>216</v>
      </c>
      <c r="H664" s="308"/>
      <c r="I664" s="309">
        <v>497892075.22000003</v>
      </c>
      <c r="J664" s="309"/>
      <c r="K664" s="53">
        <v>0</v>
      </c>
      <c r="L664" s="309">
        <v>497892075.22000003</v>
      </c>
      <c r="M664" s="309"/>
      <c r="N664" s="53">
        <v>0</v>
      </c>
      <c r="O664" s="311">
        <v>100</v>
      </c>
      <c r="P664" s="311"/>
      <c r="Q664" s="311"/>
      <c r="R664" s="55">
        <v>0</v>
      </c>
    </row>
    <row r="665" spans="1:18" ht="37.5" customHeight="1" x14ac:dyDescent="0.2">
      <c r="A665" s="339" t="s">
        <v>217</v>
      </c>
      <c r="B665" s="340"/>
      <c r="C665" s="308" t="s">
        <v>360</v>
      </c>
      <c r="D665" s="308"/>
      <c r="E665" s="52" t="s">
        <v>103</v>
      </c>
      <c r="F665" s="52" t="s">
        <v>553</v>
      </c>
      <c r="G665" s="308" t="s">
        <v>218</v>
      </c>
      <c r="H665" s="308"/>
      <c r="I665" s="309">
        <v>497892075.22000003</v>
      </c>
      <c r="J665" s="309"/>
      <c r="K665" s="53">
        <v>0</v>
      </c>
      <c r="L665" s="309">
        <v>497892075.22000003</v>
      </c>
      <c r="M665" s="309"/>
      <c r="N665" s="53">
        <v>0</v>
      </c>
      <c r="O665" s="311">
        <v>100</v>
      </c>
      <c r="P665" s="311"/>
      <c r="Q665" s="311"/>
      <c r="R665" s="55">
        <v>0</v>
      </c>
    </row>
    <row r="666" spans="1:18" ht="40.5" customHeight="1" x14ac:dyDescent="0.2">
      <c r="A666" s="339" t="s">
        <v>554</v>
      </c>
      <c r="B666" s="340"/>
      <c r="C666" s="308" t="s">
        <v>360</v>
      </c>
      <c r="D666" s="308"/>
      <c r="E666" s="52" t="s">
        <v>103</v>
      </c>
      <c r="F666" s="52" t="s">
        <v>555</v>
      </c>
      <c r="G666" s="308"/>
      <c r="H666" s="308"/>
      <c r="I666" s="309">
        <v>55071251.43</v>
      </c>
      <c r="J666" s="309"/>
      <c r="K666" s="53">
        <v>0</v>
      </c>
      <c r="L666" s="309">
        <v>55071251.43</v>
      </c>
      <c r="M666" s="309"/>
      <c r="N666" s="53">
        <v>0</v>
      </c>
      <c r="O666" s="311">
        <v>100</v>
      </c>
      <c r="P666" s="311"/>
      <c r="Q666" s="311"/>
      <c r="R666" s="55">
        <v>0</v>
      </c>
    </row>
    <row r="667" spans="1:18" ht="51" customHeight="1" x14ac:dyDescent="0.2">
      <c r="A667" s="339" t="s">
        <v>215</v>
      </c>
      <c r="B667" s="340"/>
      <c r="C667" s="308" t="s">
        <v>360</v>
      </c>
      <c r="D667" s="308"/>
      <c r="E667" s="52" t="s">
        <v>103</v>
      </c>
      <c r="F667" s="52" t="s">
        <v>555</v>
      </c>
      <c r="G667" s="308" t="s">
        <v>216</v>
      </c>
      <c r="H667" s="308"/>
      <c r="I667" s="309">
        <v>55071251.43</v>
      </c>
      <c r="J667" s="309"/>
      <c r="K667" s="53">
        <v>0</v>
      </c>
      <c r="L667" s="309">
        <v>55071251.43</v>
      </c>
      <c r="M667" s="309"/>
      <c r="N667" s="53">
        <v>0</v>
      </c>
      <c r="O667" s="311">
        <v>100</v>
      </c>
      <c r="P667" s="311"/>
      <c r="Q667" s="311"/>
      <c r="R667" s="55">
        <v>0</v>
      </c>
    </row>
    <row r="668" spans="1:18" ht="36" customHeight="1" x14ac:dyDescent="0.2">
      <c r="A668" s="339" t="s">
        <v>217</v>
      </c>
      <c r="B668" s="340"/>
      <c r="C668" s="308" t="s">
        <v>360</v>
      </c>
      <c r="D668" s="308"/>
      <c r="E668" s="52" t="s">
        <v>103</v>
      </c>
      <c r="F668" s="52" t="s">
        <v>555</v>
      </c>
      <c r="G668" s="308" t="s">
        <v>218</v>
      </c>
      <c r="H668" s="308"/>
      <c r="I668" s="309">
        <v>55071251.43</v>
      </c>
      <c r="J668" s="309"/>
      <c r="K668" s="53">
        <v>0</v>
      </c>
      <c r="L668" s="309">
        <v>55071251.43</v>
      </c>
      <c r="M668" s="309"/>
      <c r="N668" s="53">
        <v>0</v>
      </c>
      <c r="O668" s="311">
        <v>100</v>
      </c>
      <c r="P668" s="311"/>
      <c r="Q668" s="311"/>
      <c r="R668" s="55">
        <v>0</v>
      </c>
    </row>
    <row r="669" spans="1:18" ht="41.25" customHeight="1" x14ac:dyDescent="0.2">
      <c r="A669" s="339" t="s">
        <v>556</v>
      </c>
      <c r="B669" s="340"/>
      <c r="C669" s="308" t="s">
        <v>360</v>
      </c>
      <c r="D669" s="308"/>
      <c r="E669" s="52" t="s">
        <v>103</v>
      </c>
      <c r="F669" s="52" t="s">
        <v>557</v>
      </c>
      <c r="G669" s="308"/>
      <c r="H669" s="308"/>
      <c r="I669" s="309">
        <v>10535745.66</v>
      </c>
      <c r="J669" s="309"/>
      <c r="K669" s="53">
        <v>0</v>
      </c>
      <c r="L669" s="309">
        <v>9685415.0500000007</v>
      </c>
      <c r="M669" s="309"/>
      <c r="N669" s="53">
        <v>0</v>
      </c>
      <c r="O669" s="311">
        <v>91.929089430961071</v>
      </c>
      <c r="P669" s="311"/>
      <c r="Q669" s="311"/>
      <c r="R669" s="55">
        <v>0</v>
      </c>
    </row>
    <row r="670" spans="1:18" ht="48.75" customHeight="1" x14ac:dyDescent="0.2">
      <c r="A670" s="339" t="s">
        <v>110</v>
      </c>
      <c r="B670" s="340"/>
      <c r="C670" s="308" t="s">
        <v>360</v>
      </c>
      <c r="D670" s="308"/>
      <c r="E670" s="52" t="s">
        <v>103</v>
      </c>
      <c r="F670" s="52" t="s">
        <v>557</v>
      </c>
      <c r="G670" s="308" t="s">
        <v>111</v>
      </c>
      <c r="H670" s="308"/>
      <c r="I670" s="309">
        <v>10535745.66</v>
      </c>
      <c r="J670" s="309"/>
      <c r="K670" s="53">
        <v>0</v>
      </c>
      <c r="L670" s="309">
        <v>9685415.0500000007</v>
      </c>
      <c r="M670" s="309"/>
      <c r="N670" s="53">
        <v>0</v>
      </c>
      <c r="O670" s="311">
        <v>91.929089430961071</v>
      </c>
      <c r="P670" s="311"/>
      <c r="Q670" s="311"/>
      <c r="R670" s="55">
        <v>0</v>
      </c>
    </row>
    <row r="671" spans="1:18" ht="52.5" customHeight="1" x14ac:dyDescent="0.2">
      <c r="A671" s="339" t="s">
        <v>112</v>
      </c>
      <c r="B671" s="340"/>
      <c r="C671" s="308" t="s">
        <v>360</v>
      </c>
      <c r="D671" s="308"/>
      <c r="E671" s="52" t="s">
        <v>103</v>
      </c>
      <c r="F671" s="52" t="s">
        <v>557</v>
      </c>
      <c r="G671" s="308" t="s">
        <v>113</v>
      </c>
      <c r="H671" s="308"/>
      <c r="I671" s="309">
        <v>10535745.66</v>
      </c>
      <c r="J671" s="309"/>
      <c r="K671" s="53">
        <v>0</v>
      </c>
      <c r="L671" s="309">
        <v>9685415.0500000007</v>
      </c>
      <c r="M671" s="309"/>
      <c r="N671" s="53">
        <v>0</v>
      </c>
      <c r="O671" s="311">
        <v>91.929089430961071</v>
      </c>
      <c r="P671" s="311"/>
      <c r="Q671" s="311"/>
      <c r="R671" s="55">
        <v>0</v>
      </c>
    </row>
    <row r="672" spans="1:18" ht="30.75" customHeight="1" x14ac:dyDescent="0.2">
      <c r="A672" s="339" t="s">
        <v>558</v>
      </c>
      <c r="B672" s="340"/>
      <c r="C672" s="308" t="s">
        <v>360</v>
      </c>
      <c r="D672" s="308"/>
      <c r="E672" s="52" t="s">
        <v>103</v>
      </c>
      <c r="F672" s="52" t="s">
        <v>559</v>
      </c>
      <c r="G672" s="308"/>
      <c r="H672" s="308"/>
      <c r="I672" s="309">
        <v>4214670</v>
      </c>
      <c r="J672" s="309"/>
      <c r="K672" s="53">
        <v>0</v>
      </c>
      <c r="L672" s="309">
        <v>4214557.04</v>
      </c>
      <c r="M672" s="309"/>
      <c r="N672" s="53">
        <v>0</v>
      </c>
      <c r="O672" s="311">
        <v>99.99731983761481</v>
      </c>
      <c r="P672" s="311"/>
      <c r="Q672" s="311"/>
      <c r="R672" s="55">
        <v>0</v>
      </c>
    </row>
    <row r="673" spans="1:18" ht="50.25" customHeight="1" x14ac:dyDescent="0.2">
      <c r="A673" s="339" t="s">
        <v>110</v>
      </c>
      <c r="B673" s="340"/>
      <c r="C673" s="308" t="s">
        <v>360</v>
      </c>
      <c r="D673" s="308"/>
      <c r="E673" s="52" t="s">
        <v>103</v>
      </c>
      <c r="F673" s="52" t="s">
        <v>559</v>
      </c>
      <c r="G673" s="308" t="s">
        <v>111</v>
      </c>
      <c r="H673" s="308"/>
      <c r="I673" s="309">
        <v>4214670</v>
      </c>
      <c r="J673" s="309"/>
      <c r="K673" s="53">
        <v>0</v>
      </c>
      <c r="L673" s="309">
        <v>4214557.04</v>
      </c>
      <c r="M673" s="309"/>
      <c r="N673" s="53">
        <v>0</v>
      </c>
      <c r="O673" s="311">
        <v>99.99731983761481</v>
      </c>
      <c r="P673" s="311"/>
      <c r="Q673" s="311"/>
      <c r="R673" s="55">
        <v>0</v>
      </c>
    </row>
    <row r="674" spans="1:18" ht="57" customHeight="1" x14ac:dyDescent="0.2">
      <c r="A674" s="339" t="s">
        <v>112</v>
      </c>
      <c r="B674" s="340"/>
      <c r="C674" s="308" t="s">
        <v>360</v>
      </c>
      <c r="D674" s="308"/>
      <c r="E674" s="52" t="s">
        <v>103</v>
      </c>
      <c r="F674" s="52" t="s">
        <v>559</v>
      </c>
      <c r="G674" s="308" t="s">
        <v>113</v>
      </c>
      <c r="H674" s="308"/>
      <c r="I674" s="309">
        <v>4214670</v>
      </c>
      <c r="J674" s="309"/>
      <c r="K674" s="53">
        <v>0</v>
      </c>
      <c r="L674" s="309">
        <v>4214557.04</v>
      </c>
      <c r="M674" s="309"/>
      <c r="N674" s="53">
        <v>0</v>
      </c>
      <c r="O674" s="311">
        <v>99.99731983761481</v>
      </c>
      <c r="P674" s="311"/>
      <c r="Q674" s="311"/>
      <c r="R674" s="55">
        <v>0</v>
      </c>
    </row>
    <row r="675" spans="1:18" ht="28.5" customHeight="1" x14ac:dyDescent="0.2">
      <c r="A675" s="339" t="s">
        <v>88</v>
      </c>
      <c r="B675" s="340"/>
      <c r="C675" s="308" t="s">
        <v>360</v>
      </c>
      <c r="D675" s="308"/>
      <c r="E675" s="202" t="s">
        <v>103</v>
      </c>
      <c r="F675" s="202" t="s">
        <v>560</v>
      </c>
      <c r="G675" s="308"/>
      <c r="H675" s="308"/>
      <c r="I675" s="309">
        <v>124240327.31</v>
      </c>
      <c r="J675" s="309"/>
      <c r="K675" s="203">
        <v>0</v>
      </c>
      <c r="L675" s="309">
        <v>122066812.98</v>
      </c>
      <c r="M675" s="309"/>
      <c r="N675" s="203">
        <v>0</v>
      </c>
      <c r="O675" s="311">
        <v>98.250556500405281</v>
      </c>
      <c r="P675" s="311"/>
      <c r="Q675" s="311"/>
      <c r="R675" s="55">
        <v>0</v>
      </c>
    </row>
    <row r="676" spans="1:18" ht="51" customHeight="1" x14ac:dyDescent="0.2">
      <c r="A676" s="346" t="s">
        <v>90</v>
      </c>
      <c r="B676" s="347"/>
      <c r="C676" s="326" t="s">
        <v>360</v>
      </c>
      <c r="D676" s="326"/>
      <c r="E676" s="200" t="s">
        <v>103</v>
      </c>
      <c r="F676" s="200" t="s">
        <v>561</v>
      </c>
      <c r="G676" s="326"/>
      <c r="H676" s="326"/>
      <c r="I676" s="327">
        <v>124240327.31</v>
      </c>
      <c r="J676" s="327"/>
      <c r="K676" s="201">
        <v>0</v>
      </c>
      <c r="L676" s="327">
        <v>122066812.98</v>
      </c>
      <c r="M676" s="327"/>
      <c r="N676" s="201">
        <v>0</v>
      </c>
      <c r="O676" s="329">
        <v>98.250556500405281</v>
      </c>
      <c r="P676" s="329"/>
      <c r="Q676" s="329"/>
      <c r="R676" s="56">
        <v>0</v>
      </c>
    </row>
    <row r="677" spans="1:18" ht="46.5" customHeight="1" x14ac:dyDescent="0.2">
      <c r="A677" s="339" t="s">
        <v>155</v>
      </c>
      <c r="B677" s="340"/>
      <c r="C677" s="308" t="s">
        <v>360</v>
      </c>
      <c r="D677" s="308"/>
      <c r="E677" s="52" t="s">
        <v>103</v>
      </c>
      <c r="F677" s="52" t="s">
        <v>562</v>
      </c>
      <c r="G677" s="308"/>
      <c r="H677" s="308"/>
      <c r="I677" s="309">
        <v>124240327.31</v>
      </c>
      <c r="J677" s="309"/>
      <c r="K677" s="53">
        <v>0</v>
      </c>
      <c r="L677" s="309">
        <v>122066812.98</v>
      </c>
      <c r="M677" s="309"/>
      <c r="N677" s="53">
        <v>0</v>
      </c>
      <c r="O677" s="311">
        <v>98.250556500405281</v>
      </c>
      <c r="P677" s="311"/>
      <c r="Q677" s="311"/>
      <c r="R677" s="55">
        <v>0</v>
      </c>
    </row>
    <row r="678" spans="1:18" ht="96.75" customHeight="1" x14ac:dyDescent="0.2">
      <c r="A678" s="339" t="s">
        <v>94</v>
      </c>
      <c r="B678" s="340"/>
      <c r="C678" s="308" t="s">
        <v>360</v>
      </c>
      <c r="D678" s="308"/>
      <c r="E678" s="52" t="s">
        <v>103</v>
      </c>
      <c r="F678" s="52" t="s">
        <v>562</v>
      </c>
      <c r="G678" s="308" t="s">
        <v>95</v>
      </c>
      <c r="H678" s="308"/>
      <c r="I678" s="309">
        <v>113318490.34</v>
      </c>
      <c r="J678" s="309"/>
      <c r="K678" s="53">
        <v>0</v>
      </c>
      <c r="L678" s="309">
        <v>111987944.73999999</v>
      </c>
      <c r="M678" s="309"/>
      <c r="N678" s="53">
        <v>0</v>
      </c>
      <c r="O678" s="311">
        <v>98.825835398964585</v>
      </c>
      <c r="P678" s="311"/>
      <c r="Q678" s="311"/>
      <c r="R678" s="55">
        <v>0</v>
      </c>
    </row>
    <row r="679" spans="1:18" ht="39.75" customHeight="1" x14ac:dyDescent="0.2">
      <c r="A679" s="339" t="s">
        <v>209</v>
      </c>
      <c r="B679" s="340"/>
      <c r="C679" s="308" t="s">
        <v>360</v>
      </c>
      <c r="D679" s="308"/>
      <c r="E679" s="52" t="s">
        <v>103</v>
      </c>
      <c r="F679" s="52" t="s">
        <v>562</v>
      </c>
      <c r="G679" s="308" t="s">
        <v>210</v>
      </c>
      <c r="H679" s="308"/>
      <c r="I679" s="309">
        <v>113318490.34</v>
      </c>
      <c r="J679" s="309"/>
      <c r="K679" s="53">
        <v>0</v>
      </c>
      <c r="L679" s="309">
        <v>111987944.73999999</v>
      </c>
      <c r="M679" s="309"/>
      <c r="N679" s="53">
        <v>0</v>
      </c>
      <c r="O679" s="311">
        <v>98.825835398964585</v>
      </c>
      <c r="P679" s="311"/>
      <c r="Q679" s="311"/>
      <c r="R679" s="55">
        <v>0</v>
      </c>
    </row>
    <row r="680" spans="1:18" ht="52.5" customHeight="1" x14ac:dyDescent="0.2">
      <c r="A680" s="339" t="s">
        <v>110</v>
      </c>
      <c r="B680" s="340"/>
      <c r="C680" s="308" t="s">
        <v>360</v>
      </c>
      <c r="D680" s="308"/>
      <c r="E680" s="52" t="s">
        <v>103</v>
      </c>
      <c r="F680" s="52" t="s">
        <v>562</v>
      </c>
      <c r="G680" s="308" t="s">
        <v>111</v>
      </c>
      <c r="H680" s="308"/>
      <c r="I680" s="309">
        <v>10619836.970000001</v>
      </c>
      <c r="J680" s="309"/>
      <c r="K680" s="53">
        <v>0</v>
      </c>
      <c r="L680" s="309">
        <v>9909966.2400000002</v>
      </c>
      <c r="M680" s="309"/>
      <c r="N680" s="53">
        <v>0</v>
      </c>
      <c r="O680" s="311">
        <v>93.315615559774457</v>
      </c>
      <c r="P680" s="311"/>
      <c r="Q680" s="311"/>
      <c r="R680" s="55">
        <v>0</v>
      </c>
    </row>
    <row r="681" spans="1:18" ht="44.25" customHeight="1" x14ac:dyDescent="0.2">
      <c r="A681" s="339" t="s">
        <v>112</v>
      </c>
      <c r="B681" s="340"/>
      <c r="C681" s="308" t="s">
        <v>360</v>
      </c>
      <c r="D681" s="308"/>
      <c r="E681" s="52" t="s">
        <v>103</v>
      </c>
      <c r="F681" s="52" t="s">
        <v>562</v>
      </c>
      <c r="G681" s="308" t="s">
        <v>113</v>
      </c>
      <c r="H681" s="308"/>
      <c r="I681" s="309">
        <v>10619836.970000001</v>
      </c>
      <c r="J681" s="309"/>
      <c r="K681" s="53">
        <v>0</v>
      </c>
      <c r="L681" s="309">
        <v>9909966.2400000002</v>
      </c>
      <c r="M681" s="309"/>
      <c r="N681" s="53">
        <v>0</v>
      </c>
      <c r="O681" s="311">
        <v>93.315615559774457</v>
      </c>
      <c r="P681" s="311"/>
      <c r="Q681" s="311"/>
      <c r="R681" s="55">
        <v>0</v>
      </c>
    </row>
    <row r="682" spans="1:18" ht="31.5" customHeight="1" x14ac:dyDescent="0.2">
      <c r="A682" s="339" t="s">
        <v>151</v>
      </c>
      <c r="B682" s="340"/>
      <c r="C682" s="308" t="s">
        <v>360</v>
      </c>
      <c r="D682" s="308"/>
      <c r="E682" s="52" t="s">
        <v>103</v>
      </c>
      <c r="F682" s="52" t="s">
        <v>562</v>
      </c>
      <c r="G682" s="308" t="s">
        <v>152</v>
      </c>
      <c r="H682" s="308"/>
      <c r="I682" s="309">
        <v>302000</v>
      </c>
      <c r="J682" s="309"/>
      <c r="K682" s="53">
        <v>0</v>
      </c>
      <c r="L682" s="309">
        <v>168902</v>
      </c>
      <c r="M682" s="309"/>
      <c r="N682" s="53">
        <v>0</v>
      </c>
      <c r="O682" s="311">
        <v>55.92781456953643</v>
      </c>
      <c r="P682" s="311"/>
      <c r="Q682" s="311"/>
      <c r="R682" s="55">
        <v>0</v>
      </c>
    </row>
    <row r="683" spans="1:18" ht="28.5" customHeight="1" x14ac:dyDescent="0.2">
      <c r="A683" s="339" t="s">
        <v>153</v>
      </c>
      <c r="B683" s="340"/>
      <c r="C683" s="308" t="s">
        <v>360</v>
      </c>
      <c r="D683" s="308"/>
      <c r="E683" s="52" t="s">
        <v>103</v>
      </c>
      <c r="F683" s="52" t="s">
        <v>562</v>
      </c>
      <c r="G683" s="308" t="s">
        <v>154</v>
      </c>
      <c r="H683" s="308"/>
      <c r="I683" s="309">
        <v>302000</v>
      </c>
      <c r="J683" s="309"/>
      <c r="K683" s="53">
        <v>0</v>
      </c>
      <c r="L683" s="309">
        <v>168902</v>
      </c>
      <c r="M683" s="309"/>
      <c r="N683" s="53">
        <v>0</v>
      </c>
      <c r="O683" s="311">
        <v>55.92781456953643</v>
      </c>
      <c r="P683" s="311"/>
      <c r="Q683" s="311"/>
      <c r="R683" s="55">
        <v>0</v>
      </c>
    </row>
    <row r="684" spans="1:18" ht="25.5" customHeight="1" x14ac:dyDescent="0.2">
      <c r="A684" s="339" t="s">
        <v>98</v>
      </c>
      <c r="B684" s="340"/>
      <c r="C684" s="308" t="s">
        <v>360</v>
      </c>
      <c r="D684" s="308"/>
      <c r="E684" s="52" t="s">
        <v>103</v>
      </c>
      <c r="F684" s="52" t="s">
        <v>99</v>
      </c>
      <c r="G684" s="308"/>
      <c r="H684" s="308"/>
      <c r="I684" s="309">
        <v>83204.070000000007</v>
      </c>
      <c r="J684" s="309"/>
      <c r="K684" s="53">
        <v>0</v>
      </c>
      <c r="L684" s="309">
        <v>83204.070000000007</v>
      </c>
      <c r="M684" s="309"/>
      <c r="N684" s="53">
        <v>0</v>
      </c>
      <c r="O684" s="311">
        <v>100</v>
      </c>
      <c r="P684" s="311"/>
      <c r="Q684" s="311"/>
      <c r="R684" s="55">
        <v>0</v>
      </c>
    </row>
    <row r="685" spans="1:18" ht="35.25" customHeight="1" x14ac:dyDescent="0.2">
      <c r="A685" s="339" t="s">
        <v>266</v>
      </c>
      <c r="B685" s="340"/>
      <c r="C685" s="308" t="s">
        <v>360</v>
      </c>
      <c r="D685" s="308"/>
      <c r="E685" s="52" t="s">
        <v>103</v>
      </c>
      <c r="F685" s="52" t="s">
        <v>267</v>
      </c>
      <c r="G685" s="308"/>
      <c r="H685" s="308"/>
      <c r="I685" s="309">
        <v>83204.070000000007</v>
      </c>
      <c r="J685" s="309"/>
      <c r="K685" s="53">
        <v>0</v>
      </c>
      <c r="L685" s="309">
        <v>83204.070000000007</v>
      </c>
      <c r="M685" s="309"/>
      <c r="N685" s="53">
        <v>0</v>
      </c>
      <c r="O685" s="311">
        <v>100</v>
      </c>
      <c r="P685" s="311"/>
      <c r="Q685" s="311"/>
      <c r="R685" s="55">
        <v>0</v>
      </c>
    </row>
    <row r="686" spans="1:18" ht="45" customHeight="1" x14ac:dyDescent="0.2">
      <c r="A686" s="339" t="s">
        <v>110</v>
      </c>
      <c r="B686" s="340"/>
      <c r="C686" s="308" t="s">
        <v>360</v>
      </c>
      <c r="D686" s="308"/>
      <c r="E686" s="52" t="s">
        <v>103</v>
      </c>
      <c r="F686" s="52" t="s">
        <v>267</v>
      </c>
      <c r="G686" s="308" t="s">
        <v>111</v>
      </c>
      <c r="H686" s="308"/>
      <c r="I686" s="309">
        <v>18484.189999999999</v>
      </c>
      <c r="J686" s="309"/>
      <c r="K686" s="53">
        <v>0</v>
      </c>
      <c r="L686" s="309">
        <v>18484.189999999999</v>
      </c>
      <c r="M686" s="309"/>
      <c r="N686" s="53">
        <v>0</v>
      </c>
      <c r="O686" s="311">
        <v>100</v>
      </c>
      <c r="P686" s="311"/>
      <c r="Q686" s="311"/>
      <c r="R686" s="55">
        <v>0</v>
      </c>
    </row>
    <row r="687" spans="1:18" ht="50.25" customHeight="1" x14ac:dyDescent="0.2">
      <c r="A687" s="339" t="s">
        <v>112</v>
      </c>
      <c r="B687" s="340"/>
      <c r="C687" s="308" t="s">
        <v>360</v>
      </c>
      <c r="D687" s="308"/>
      <c r="E687" s="202" t="s">
        <v>103</v>
      </c>
      <c r="F687" s="202" t="s">
        <v>267</v>
      </c>
      <c r="G687" s="308" t="s">
        <v>113</v>
      </c>
      <c r="H687" s="308"/>
      <c r="I687" s="309">
        <v>18484.189999999999</v>
      </c>
      <c r="J687" s="309"/>
      <c r="K687" s="203">
        <v>0</v>
      </c>
      <c r="L687" s="309">
        <v>18484.189999999999</v>
      </c>
      <c r="M687" s="309"/>
      <c r="N687" s="203">
        <v>0</v>
      </c>
      <c r="O687" s="311">
        <v>100</v>
      </c>
      <c r="P687" s="311"/>
      <c r="Q687" s="311"/>
      <c r="R687" s="55">
        <v>0</v>
      </c>
    </row>
    <row r="688" spans="1:18" ht="30.75" customHeight="1" x14ac:dyDescent="0.2">
      <c r="A688" s="346" t="s">
        <v>151</v>
      </c>
      <c r="B688" s="347"/>
      <c r="C688" s="326" t="s">
        <v>360</v>
      </c>
      <c r="D688" s="326"/>
      <c r="E688" s="200" t="s">
        <v>103</v>
      </c>
      <c r="F688" s="200" t="s">
        <v>267</v>
      </c>
      <c r="G688" s="326" t="s">
        <v>152</v>
      </c>
      <c r="H688" s="326"/>
      <c r="I688" s="327">
        <v>64719.88</v>
      </c>
      <c r="J688" s="327"/>
      <c r="K688" s="201">
        <v>0</v>
      </c>
      <c r="L688" s="327">
        <v>64719.88</v>
      </c>
      <c r="M688" s="327"/>
      <c r="N688" s="201">
        <v>0</v>
      </c>
      <c r="O688" s="329">
        <v>100</v>
      </c>
      <c r="P688" s="329"/>
      <c r="Q688" s="329"/>
      <c r="R688" s="56">
        <v>0</v>
      </c>
    </row>
    <row r="689" spans="1:18" ht="33" customHeight="1" x14ac:dyDescent="0.2">
      <c r="A689" s="339" t="s">
        <v>264</v>
      </c>
      <c r="B689" s="340"/>
      <c r="C689" s="308" t="s">
        <v>360</v>
      </c>
      <c r="D689" s="308"/>
      <c r="E689" s="52" t="s">
        <v>103</v>
      </c>
      <c r="F689" s="52" t="s">
        <v>267</v>
      </c>
      <c r="G689" s="308" t="s">
        <v>265</v>
      </c>
      <c r="H689" s="308"/>
      <c r="I689" s="309">
        <v>64719.88</v>
      </c>
      <c r="J689" s="309"/>
      <c r="K689" s="53">
        <v>0</v>
      </c>
      <c r="L689" s="309">
        <v>64719.88</v>
      </c>
      <c r="M689" s="309"/>
      <c r="N689" s="53">
        <v>0</v>
      </c>
      <c r="O689" s="311">
        <v>100</v>
      </c>
      <c r="P689" s="311"/>
      <c r="Q689" s="311"/>
      <c r="R689" s="55">
        <v>0</v>
      </c>
    </row>
    <row r="690" spans="1:18" ht="46.5" customHeight="1" x14ac:dyDescent="0.2">
      <c r="A690" s="348" t="s">
        <v>563</v>
      </c>
      <c r="B690" s="349"/>
      <c r="C690" s="314" t="s">
        <v>360</v>
      </c>
      <c r="D690" s="314"/>
      <c r="E690" s="48" t="s">
        <v>360</v>
      </c>
      <c r="F690" s="48"/>
      <c r="G690" s="314"/>
      <c r="H690" s="314"/>
      <c r="I690" s="315">
        <v>212516847.69</v>
      </c>
      <c r="J690" s="315"/>
      <c r="K690" s="49">
        <v>1268000</v>
      </c>
      <c r="L690" s="315">
        <v>211479317.88</v>
      </c>
      <c r="M690" s="315"/>
      <c r="N690" s="49">
        <v>1187500</v>
      </c>
      <c r="O690" s="317">
        <v>99.511789384569894</v>
      </c>
      <c r="P690" s="317"/>
      <c r="Q690" s="317"/>
      <c r="R690" s="51">
        <v>93.651419558359621</v>
      </c>
    </row>
    <row r="691" spans="1:18" ht="57.75" customHeight="1" x14ac:dyDescent="0.2">
      <c r="A691" s="344" t="s">
        <v>460</v>
      </c>
      <c r="B691" s="345"/>
      <c r="C691" s="336" t="s">
        <v>360</v>
      </c>
      <c r="D691" s="336"/>
      <c r="E691" s="60" t="s">
        <v>360</v>
      </c>
      <c r="F691" s="60" t="s">
        <v>461</v>
      </c>
      <c r="G691" s="336"/>
      <c r="H691" s="336"/>
      <c r="I691" s="330">
        <v>98056626.459999993</v>
      </c>
      <c r="J691" s="330"/>
      <c r="K691" s="58">
        <v>1268000</v>
      </c>
      <c r="L691" s="330">
        <v>97942989.799999997</v>
      </c>
      <c r="M691" s="330"/>
      <c r="N691" s="58">
        <v>1187500</v>
      </c>
      <c r="O691" s="332">
        <v>99.884111187481707</v>
      </c>
      <c r="P691" s="332"/>
      <c r="Q691" s="332"/>
      <c r="R691" s="61">
        <v>93.651419558359621</v>
      </c>
    </row>
    <row r="692" spans="1:18" ht="42" customHeight="1" x14ac:dyDescent="0.2">
      <c r="A692" s="344" t="s">
        <v>88</v>
      </c>
      <c r="B692" s="345"/>
      <c r="C692" s="336" t="s">
        <v>360</v>
      </c>
      <c r="D692" s="336"/>
      <c r="E692" s="60" t="s">
        <v>360</v>
      </c>
      <c r="F692" s="60" t="s">
        <v>462</v>
      </c>
      <c r="G692" s="336"/>
      <c r="H692" s="336"/>
      <c r="I692" s="330">
        <v>76788626.459999993</v>
      </c>
      <c r="J692" s="330"/>
      <c r="K692" s="58">
        <v>0</v>
      </c>
      <c r="L692" s="330">
        <v>76755527.609999999</v>
      </c>
      <c r="M692" s="330"/>
      <c r="N692" s="58">
        <v>0</v>
      </c>
      <c r="O692" s="332">
        <v>99.956896155686238</v>
      </c>
      <c r="P692" s="332"/>
      <c r="Q692" s="332"/>
      <c r="R692" s="61">
        <v>0</v>
      </c>
    </row>
    <row r="693" spans="1:18" ht="48" customHeight="1" x14ac:dyDescent="0.2">
      <c r="A693" s="339" t="s">
        <v>90</v>
      </c>
      <c r="B693" s="340"/>
      <c r="C693" s="308" t="s">
        <v>360</v>
      </c>
      <c r="D693" s="308"/>
      <c r="E693" s="52" t="s">
        <v>360</v>
      </c>
      <c r="F693" s="52" t="s">
        <v>463</v>
      </c>
      <c r="G693" s="308"/>
      <c r="H693" s="308"/>
      <c r="I693" s="309">
        <v>76788626.459999993</v>
      </c>
      <c r="J693" s="309"/>
      <c r="K693" s="53">
        <v>0</v>
      </c>
      <c r="L693" s="309">
        <v>76755527.609999999</v>
      </c>
      <c r="M693" s="309"/>
      <c r="N693" s="53">
        <v>0</v>
      </c>
      <c r="O693" s="311">
        <v>99.956896155686238</v>
      </c>
      <c r="P693" s="311"/>
      <c r="Q693" s="311"/>
      <c r="R693" s="55">
        <v>0</v>
      </c>
    </row>
    <row r="694" spans="1:18" ht="67.5" customHeight="1" x14ac:dyDescent="0.2">
      <c r="A694" s="339" t="s">
        <v>464</v>
      </c>
      <c r="B694" s="340"/>
      <c r="C694" s="308" t="s">
        <v>360</v>
      </c>
      <c r="D694" s="308"/>
      <c r="E694" s="52" t="s">
        <v>360</v>
      </c>
      <c r="F694" s="52" t="s">
        <v>465</v>
      </c>
      <c r="G694" s="308"/>
      <c r="H694" s="308"/>
      <c r="I694" s="309">
        <v>76788626.459999993</v>
      </c>
      <c r="J694" s="309"/>
      <c r="K694" s="53">
        <v>0</v>
      </c>
      <c r="L694" s="309">
        <v>76755527.609999999</v>
      </c>
      <c r="M694" s="309"/>
      <c r="N694" s="53">
        <v>0</v>
      </c>
      <c r="O694" s="311">
        <v>99.956896155686238</v>
      </c>
      <c r="P694" s="311"/>
      <c r="Q694" s="311"/>
      <c r="R694" s="55">
        <v>0</v>
      </c>
    </row>
    <row r="695" spans="1:18" ht="91.5" customHeight="1" x14ac:dyDescent="0.2">
      <c r="A695" s="339" t="s">
        <v>94</v>
      </c>
      <c r="B695" s="340"/>
      <c r="C695" s="308" t="s">
        <v>360</v>
      </c>
      <c r="D695" s="308"/>
      <c r="E695" s="52" t="s">
        <v>360</v>
      </c>
      <c r="F695" s="52" t="s">
        <v>465</v>
      </c>
      <c r="G695" s="308" t="s">
        <v>95</v>
      </c>
      <c r="H695" s="308"/>
      <c r="I695" s="309">
        <v>75764359.129999995</v>
      </c>
      <c r="J695" s="309"/>
      <c r="K695" s="53">
        <v>0</v>
      </c>
      <c r="L695" s="309">
        <v>75757148.709999993</v>
      </c>
      <c r="M695" s="309"/>
      <c r="N695" s="53">
        <v>0</v>
      </c>
      <c r="O695" s="311">
        <v>99.990483097748339</v>
      </c>
      <c r="P695" s="311"/>
      <c r="Q695" s="311"/>
      <c r="R695" s="55">
        <v>0</v>
      </c>
    </row>
    <row r="696" spans="1:18" ht="41.25" customHeight="1" x14ac:dyDescent="0.2">
      <c r="A696" s="339" t="s">
        <v>209</v>
      </c>
      <c r="B696" s="340"/>
      <c r="C696" s="308" t="s">
        <v>360</v>
      </c>
      <c r="D696" s="308"/>
      <c r="E696" s="52" t="s">
        <v>360</v>
      </c>
      <c r="F696" s="52" t="s">
        <v>465</v>
      </c>
      <c r="G696" s="308" t="s">
        <v>210</v>
      </c>
      <c r="H696" s="308"/>
      <c r="I696" s="309">
        <v>75764359.129999995</v>
      </c>
      <c r="J696" s="309"/>
      <c r="K696" s="53">
        <v>0</v>
      </c>
      <c r="L696" s="309">
        <v>75757148.709999993</v>
      </c>
      <c r="M696" s="309"/>
      <c r="N696" s="53">
        <v>0</v>
      </c>
      <c r="O696" s="311">
        <v>99.990483097748339</v>
      </c>
      <c r="P696" s="311"/>
      <c r="Q696" s="311"/>
      <c r="R696" s="55">
        <v>0</v>
      </c>
    </row>
    <row r="697" spans="1:18" ht="45" customHeight="1" x14ac:dyDescent="0.2">
      <c r="A697" s="339" t="s">
        <v>110</v>
      </c>
      <c r="B697" s="340"/>
      <c r="C697" s="308" t="s">
        <v>360</v>
      </c>
      <c r="D697" s="308"/>
      <c r="E697" s="52" t="s">
        <v>360</v>
      </c>
      <c r="F697" s="52" t="s">
        <v>465</v>
      </c>
      <c r="G697" s="308" t="s">
        <v>111</v>
      </c>
      <c r="H697" s="308"/>
      <c r="I697" s="309">
        <v>812983</v>
      </c>
      <c r="J697" s="309"/>
      <c r="K697" s="53">
        <v>0</v>
      </c>
      <c r="L697" s="309">
        <v>793111.57</v>
      </c>
      <c r="M697" s="309"/>
      <c r="N697" s="53">
        <v>0</v>
      </c>
      <c r="O697" s="311">
        <v>97.555738557878811</v>
      </c>
      <c r="P697" s="311"/>
      <c r="Q697" s="311"/>
      <c r="R697" s="55">
        <v>0</v>
      </c>
    </row>
    <row r="698" spans="1:18" ht="48" customHeight="1" x14ac:dyDescent="0.2">
      <c r="A698" s="339" t="s">
        <v>112</v>
      </c>
      <c r="B698" s="340"/>
      <c r="C698" s="308" t="s">
        <v>360</v>
      </c>
      <c r="D698" s="308"/>
      <c r="E698" s="202" t="s">
        <v>360</v>
      </c>
      <c r="F698" s="202" t="s">
        <v>465</v>
      </c>
      <c r="G698" s="308" t="s">
        <v>113</v>
      </c>
      <c r="H698" s="308"/>
      <c r="I698" s="309">
        <v>812983</v>
      </c>
      <c r="J698" s="309"/>
      <c r="K698" s="203">
        <v>0</v>
      </c>
      <c r="L698" s="309">
        <v>793111.57</v>
      </c>
      <c r="M698" s="309"/>
      <c r="N698" s="203">
        <v>0</v>
      </c>
      <c r="O698" s="311">
        <v>97.555738557878811</v>
      </c>
      <c r="P698" s="311"/>
      <c r="Q698" s="311"/>
      <c r="R698" s="55">
        <v>0</v>
      </c>
    </row>
    <row r="699" spans="1:18" ht="33.75" customHeight="1" x14ac:dyDescent="0.2">
      <c r="A699" s="346" t="s">
        <v>147</v>
      </c>
      <c r="B699" s="347"/>
      <c r="C699" s="326" t="s">
        <v>360</v>
      </c>
      <c r="D699" s="326"/>
      <c r="E699" s="200" t="s">
        <v>360</v>
      </c>
      <c r="F699" s="200" t="s">
        <v>465</v>
      </c>
      <c r="G699" s="326" t="s">
        <v>148</v>
      </c>
      <c r="H699" s="326"/>
      <c r="I699" s="327">
        <v>205267.33</v>
      </c>
      <c r="J699" s="327"/>
      <c r="K699" s="201">
        <v>0</v>
      </c>
      <c r="L699" s="327">
        <v>205267.33</v>
      </c>
      <c r="M699" s="327"/>
      <c r="N699" s="201">
        <v>0</v>
      </c>
      <c r="O699" s="329">
        <v>100</v>
      </c>
      <c r="P699" s="329"/>
      <c r="Q699" s="329"/>
      <c r="R699" s="56">
        <v>0</v>
      </c>
    </row>
    <row r="700" spans="1:18" ht="39" customHeight="1" x14ac:dyDescent="0.2">
      <c r="A700" s="339" t="s">
        <v>157</v>
      </c>
      <c r="B700" s="340"/>
      <c r="C700" s="308" t="s">
        <v>360</v>
      </c>
      <c r="D700" s="308"/>
      <c r="E700" s="52" t="s">
        <v>360</v>
      </c>
      <c r="F700" s="52" t="s">
        <v>465</v>
      </c>
      <c r="G700" s="308" t="s">
        <v>158</v>
      </c>
      <c r="H700" s="308"/>
      <c r="I700" s="309">
        <v>205267.33</v>
      </c>
      <c r="J700" s="309"/>
      <c r="K700" s="53">
        <v>0</v>
      </c>
      <c r="L700" s="309">
        <v>205267.33</v>
      </c>
      <c r="M700" s="309"/>
      <c r="N700" s="53">
        <v>0</v>
      </c>
      <c r="O700" s="311">
        <v>100</v>
      </c>
      <c r="P700" s="311"/>
      <c r="Q700" s="311"/>
      <c r="R700" s="55">
        <v>0</v>
      </c>
    </row>
    <row r="701" spans="1:18" ht="29.25" customHeight="1" x14ac:dyDescent="0.2">
      <c r="A701" s="339" t="s">
        <v>151</v>
      </c>
      <c r="B701" s="340"/>
      <c r="C701" s="308" t="s">
        <v>360</v>
      </c>
      <c r="D701" s="308"/>
      <c r="E701" s="52" t="s">
        <v>360</v>
      </c>
      <c r="F701" s="52" t="s">
        <v>465</v>
      </c>
      <c r="G701" s="308" t="s">
        <v>152</v>
      </c>
      <c r="H701" s="308"/>
      <c r="I701" s="309">
        <v>6017</v>
      </c>
      <c r="J701" s="309"/>
      <c r="K701" s="53">
        <v>0</v>
      </c>
      <c r="L701" s="309">
        <v>0</v>
      </c>
      <c r="M701" s="309"/>
      <c r="N701" s="53">
        <v>0</v>
      </c>
      <c r="O701" s="311">
        <v>0</v>
      </c>
      <c r="P701" s="311"/>
      <c r="Q701" s="311"/>
      <c r="R701" s="55">
        <v>0</v>
      </c>
    </row>
    <row r="702" spans="1:18" ht="30" customHeight="1" x14ac:dyDescent="0.2">
      <c r="A702" s="339" t="s">
        <v>153</v>
      </c>
      <c r="B702" s="340"/>
      <c r="C702" s="308" t="s">
        <v>360</v>
      </c>
      <c r="D702" s="308"/>
      <c r="E702" s="52" t="s">
        <v>360</v>
      </c>
      <c r="F702" s="52" t="s">
        <v>465</v>
      </c>
      <c r="G702" s="308" t="s">
        <v>154</v>
      </c>
      <c r="H702" s="308"/>
      <c r="I702" s="309">
        <v>6017</v>
      </c>
      <c r="J702" s="309"/>
      <c r="K702" s="53">
        <v>0</v>
      </c>
      <c r="L702" s="309">
        <v>0</v>
      </c>
      <c r="M702" s="309"/>
      <c r="N702" s="53">
        <v>0</v>
      </c>
      <c r="O702" s="311">
        <v>0</v>
      </c>
      <c r="P702" s="311"/>
      <c r="Q702" s="311"/>
      <c r="R702" s="55">
        <v>0</v>
      </c>
    </row>
    <row r="703" spans="1:18" ht="40.5" customHeight="1" x14ac:dyDescent="0.2">
      <c r="A703" s="344" t="s">
        <v>564</v>
      </c>
      <c r="B703" s="345"/>
      <c r="C703" s="336" t="s">
        <v>360</v>
      </c>
      <c r="D703" s="336"/>
      <c r="E703" s="60" t="s">
        <v>360</v>
      </c>
      <c r="F703" s="60" t="s">
        <v>565</v>
      </c>
      <c r="G703" s="336"/>
      <c r="H703" s="336"/>
      <c r="I703" s="330">
        <v>21268000</v>
      </c>
      <c r="J703" s="330"/>
      <c r="K703" s="58">
        <v>1268000</v>
      </c>
      <c r="L703" s="330">
        <v>21187462.190000001</v>
      </c>
      <c r="M703" s="330"/>
      <c r="N703" s="58">
        <v>1187500</v>
      </c>
      <c r="O703" s="332">
        <v>99.621319305999634</v>
      </c>
      <c r="P703" s="332"/>
      <c r="Q703" s="332"/>
      <c r="R703" s="61">
        <v>93.651419558359621</v>
      </c>
    </row>
    <row r="704" spans="1:18" ht="74.25" customHeight="1" x14ac:dyDescent="0.2">
      <c r="A704" s="339" t="s">
        <v>566</v>
      </c>
      <c r="B704" s="340"/>
      <c r="C704" s="308" t="s">
        <v>360</v>
      </c>
      <c r="D704" s="308"/>
      <c r="E704" s="52" t="s">
        <v>360</v>
      </c>
      <c r="F704" s="52" t="s">
        <v>567</v>
      </c>
      <c r="G704" s="308"/>
      <c r="H704" s="308"/>
      <c r="I704" s="309">
        <v>20000000</v>
      </c>
      <c r="J704" s="309"/>
      <c r="K704" s="53">
        <v>0</v>
      </c>
      <c r="L704" s="309">
        <v>20000000</v>
      </c>
      <c r="M704" s="309"/>
      <c r="N704" s="53">
        <v>0</v>
      </c>
      <c r="O704" s="311">
        <v>100</v>
      </c>
      <c r="P704" s="311"/>
      <c r="Q704" s="311"/>
      <c r="R704" s="55">
        <v>0</v>
      </c>
    </row>
    <row r="705" spans="1:18" ht="37.5" customHeight="1" x14ac:dyDescent="0.2">
      <c r="A705" s="339" t="s">
        <v>568</v>
      </c>
      <c r="B705" s="340"/>
      <c r="C705" s="308" t="s">
        <v>360</v>
      </c>
      <c r="D705" s="308"/>
      <c r="E705" s="52" t="s">
        <v>360</v>
      </c>
      <c r="F705" s="52" t="s">
        <v>569</v>
      </c>
      <c r="G705" s="308"/>
      <c r="H705" s="308"/>
      <c r="I705" s="309">
        <v>20000000</v>
      </c>
      <c r="J705" s="309"/>
      <c r="K705" s="53">
        <v>0</v>
      </c>
      <c r="L705" s="309">
        <v>20000000</v>
      </c>
      <c r="M705" s="309"/>
      <c r="N705" s="53">
        <v>0</v>
      </c>
      <c r="O705" s="311">
        <v>100</v>
      </c>
      <c r="P705" s="311"/>
      <c r="Q705" s="311"/>
      <c r="R705" s="55">
        <v>0</v>
      </c>
    </row>
    <row r="706" spans="1:18" ht="39" customHeight="1" x14ac:dyDescent="0.2">
      <c r="A706" s="339" t="s">
        <v>151</v>
      </c>
      <c r="B706" s="340"/>
      <c r="C706" s="308" t="s">
        <v>360</v>
      </c>
      <c r="D706" s="308"/>
      <c r="E706" s="52" t="s">
        <v>360</v>
      </c>
      <c r="F706" s="52" t="s">
        <v>569</v>
      </c>
      <c r="G706" s="308" t="s">
        <v>152</v>
      </c>
      <c r="H706" s="308"/>
      <c r="I706" s="309">
        <v>20000000</v>
      </c>
      <c r="J706" s="309"/>
      <c r="K706" s="53">
        <v>0</v>
      </c>
      <c r="L706" s="309">
        <v>20000000</v>
      </c>
      <c r="M706" s="309"/>
      <c r="N706" s="53">
        <v>0</v>
      </c>
      <c r="O706" s="311">
        <v>100</v>
      </c>
      <c r="P706" s="311"/>
      <c r="Q706" s="311"/>
      <c r="R706" s="55">
        <v>0</v>
      </c>
    </row>
    <row r="707" spans="1:18" ht="75" customHeight="1" x14ac:dyDescent="0.2">
      <c r="A707" s="339" t="s">
        <v>450</v>
      </c>
      <c r="B707" s="340"/>
      <c r="C707" s="308" t="s">
        <v>360</v>
      </c>
      <c r="D707" s="308"/>
      <c r="E707" s="52" t="s">
        <v>360</v>
      </c>
      <c r="F707" s="52" t="s">
        <v>569</v>
      </c>
      <c r="G707" s="308" t="s">
        <v>451</v>
      </c>
      <c r="H707" s="308"/>
      <c r="I707" s="309">
        <v>20000000</v>
      </c>
      <c r="J707" s="309"/>
      <c r="K707" s="53">
        <v>0</v>
      </c>
      <c r="L707" s="309">
        <v>20000000</v>
      </c>
      <c r="M707" s="309"/>
      <c r="N707" s="53">
        <v>0</v>
      </c>
      <c r="O707" s="311">
        <v>100</v>
      </c>
      <c r="P707" s="311"/>
      <c r="Q707" s="311"/>
      <c r="R707" s="55">
        <v>0</v>
      </c>
    </row>
    <row r="708" spans="1:18" ht="66.75" customHeight="1" x14ac:dyDescent="0.2">
      <c r="A708" s="339" t="s">
        <v>570</v>
      </c>
      <c r="B708" s="340"/>
      <c r="C708" s="308" t="s">
        <v>360</v>
      </c>
      <c r="D708" s="308"/>
      <c r="E708" s="52" t="s">
        <v>360</v>
      </c>
      <c r="F708" s="52" t="s">
        <v>571</v>
      </c>
      <c r="G708" s="308"/>
      <c r="H708" s="308"/>
      <c r="I708" s="330">
        <v>1268000</v>
      </c>
      <c r="J708" s="330"/>
      <c r="K708" s="58">
        <v>1268000</v>
      </c>
      <c r="L708" s="330">
        <v>1187462.19</v>
      </c>
      <c r="M708" s="330"/>
      <c r="N708" s="58">
        <v>1187500</v>
      </c>
      <c r="O708" s="332">
        <v>93.648437697160887</v>
      </c>
      <c r="P708" s="332"/>
      <c r="Q708" s="332"/>
      <c r="R708" s="55">
        <v>93.651419558359621</v>
      </c>
    </row>
    <row r="709" spans="1:18" ht="88.5" customHeight="1" x14ac:dyDescent="0.2">
      <c r="A709" s="339" t="s">
        <v>572</v>
      </c>
      <c r="B709" s="340"/>
      <c r="C709" s="308" t="s">
        <v>360</v>
      </c>
      <c r="D709" s="308"/>
      <c r="E709" s="202" t="s">
        <v>360</v>
      </c>
      <c r="F709" s="202" t="s">
        <v>573</v>
      </c>
      <c r="G709" s="308"/>
      <c r="H709" s="308"/>
      <c r="I709" s="330">
        <v>1268000</v>
      </c>
      <c r="J709" s="330"/>
      <c r="K709" s="206">
        <v>1268000</v>
      </c>
      <c r="L709" s="330">
        <v>1187462.19</v>
      </c>
      <c r="M709" s="330"/>
      <c r="N709" s="206">
        <v>1187500</v>
      </c>
      <c r="O709" s="332">
        <v>93.648437697160887</v>
      </c>
      <c r="P709" s="332"/>
      <c r="Q709" s="332"/>
      <c r="R709" s="55">
        <v>93.651419558359621</v>
      </c>
    </row>
    <row r="710" spans="1:18" ht="104.25" customHeight="1" x14ac:dyDescent="0.2">
      <c r="A710" s="346" t="s">
        <v>94</v>
      </c>
      <c r="B710" s="347"/>
      <c r="C710" s="326" t="s">
        <v>360</v>
      </c>
      <c r="D710" s="326"/>
      <c r="E710" s="200" t="s">
        <v>360</v>
      </c>
      <c r="F710" s="200" t="s">
        <v>573</v>
      </c>
      <c r="G710" s="326" t="s">
        <v>95</v>
      </c>
      <c r="H710" s="326"/>
      <c r="I710" s="333">
        <v>1202000</v>
      </c>
      <c r="J710" s="333"/>
      <c r="K710" s="210">
        <v>1202000</v>
      </c>
      <c r="L710" s="333">
        <v>1187462.19</v>
      </c>
      <c r="M710" s="333"/>
      <c r="N710" s="210">
        <v>1187500</v>
      </c>
      <c r="O710" s="335">
        <v>98.790531613976697</v>
      </c>
      <c r="P710" s="335"/>
      <c r="Q710" s="335"/>
      <c r="R710" s="56">
        <v>98.793677204658906</v>
      </c>
    </row>
    <row r="711" spans="1:18" ht="45.75" customHeight="1" x14ac:dyDescent="0.2">
      <c r="A711" s="339" t="s">
        <v>96</v>
      </c>
      <c r="B711" s="340"/>
      <c r="C711" s="308" t="s">
        <v>360</v>
      </c>
      <c r="D711" s="308"/>
      <c r="E711" s="52" t="s">
        <v>360</v>
      </c>
      <c r="F711" s="52" t="s">
        <v>573</v>
      </c>
      <c r="G711" s="308" t="s">
        <v>97</v>
      </c>
      <c r="H711" s="308"/>
      <c r="I711" s="330">
        <v>1202000</v>
      </c>
      <c r="J711" s="330"/>
      <c r="K711" s="58">
        <v>1202000</v>
      </c>
      <c r="L711" s="330">
        <v>1187462.19</v>
      </c>
      <c r="M711" s="330"/>
      <c r="N711" s="58">
        <v>1187500</v>
      </c>
      <c r="O711" s="332">
        <v>98.790531613976697</v>
      </c>
      <c r="P711" s="332"/>
      <c r="Q711" s="332"/>
      <c r="R711" s="55">
        <v>98.793677204658906</v>
      </c>
    </row>
    <row r="712" spans="1:18" ht="48" customHeight="1" x14ac:dyDescent="0.2">
      <c r="A712" s="339" t="s">
        <v>110</v>
      </c>
      <c r="B712" s="340"/>
      <c r="C712" s="308" t="s">
        <v>360</v>
      </c>
      <c r="D712" s="308"/>
      <c r="E712" s="52" t="s">
        <v>360</v>
      </c>
      <c r="F712" s="52" t="s">
        <v>573</v>
      </c>
      <c r="G712" s="308" t="s">
        <v>111</v>
      </c>
      <c r="H712" s="308"/>
      <c r="I712" s="330">
        <v>66000</v>
      </c>
      <c r="J712" s="330"/>
      <c r="K712" s="58">
        <v>66000</v>
      </c>
      <c r="L712" s="330">
        <v>0</v>
      </c>
      <c r="M712" s="330"/>
      <c r="N712" s="58">
        <v>0</v>
      </c>
      <c r="O712" s="332">
        <v>0</v>
      </c>
      <c r="P712" s="332"/>
      <c r="Q712" s="332"/>
      <c r="R712" s="55">
        <v>0</v>
      </c>
    </row>
    <row r="713" spans="1:18" ht="51" customHeight="1" x14ac:dyDescent="0.2">
      <c r="A713" s="339" t="s">
        <v>112</v>
      </c>
      <c r="B713" s="340"/>
      <c r="C713" s="308" t="s">
        <v>360</v>
      </c>
      <c r="D713" s="308"/>
      <c r="E713" s="52" t="s">
        <v>360</v>
      </c>
      <c r="F713" s="52" t="s">
        <v>573</v>
      </c>
      <c r="G713" s="308" t="s">
        <v>113</v>
      </c>
      <c r="H713" s="308"/>
      <c r="I713" s="330">
        <v>66000</v>
      </c>
      <c r="J713" s="330"/>
      <c r="K713" s="58">
        <v>66000</v>
      </c>
      <c r="L713" s="330">
        <v>0</v>
      </c>
      <c r="M713" s="330"/>
      <c r="N713" s="58">
        <v>0</v>
      </c>
      <c r="O713" s="332">
        <v>0</v>
      </c>
      <c r="P713" s="332"/>
      <c r="Q713" s="332"/>
      <c r="R713" s="55">
        <v>0</v>
      </c>
    </row>
    <row r="714" spans="1:18" ht="40.5" customHeight="1" x14ac:dyDescent="0.2">
      <c r="A714" s="344" t="s">
        <v>86</v>
      </c>
      <c r="B714" s="345"/>
      <c r="C714" s="336" t="s">
        <v>360</v>
      </c>
      <c r="D714" s="336"/>
      <c r="E714" s="60" t="s">
        <v>360</v>
      </c>
      <c r="F714" s="60" t="s">
        <v>87</v>
      </c>
      <c r="G714" s="336"/>
      <c r="H714" s="336"/>
      <c r="I714" s="330">
        <v>114110221.23</v>
      </c>
      <c r="J714" s="330"/>
      <c r="K714" s="58">
        <v>0</v>
      </c>
      <c r="L714" s="330">
        <v>113186328.08</v>
      </c>
      <c r="M714" s="330"/>
      <c r="N714" s="58">
        <v>0</v>
      </c>
      <c r="O714" s="332">
        <v>99.190350224509842</v>
      </c>
      <c r="P714" s="332"/>
      <c r="Q714" s="332"/>
      <c r="R714" s="61">
        <v>0</v>
      </c>
    </row>
    <row r="715" spans="1:18" ht="35.25" customHeight="1" x14ac:dyDescent="0.2">
      <c r="A715" s="339" t="s">
        <v>88</v>
      </c>
      <c r="B715" s="340"/>
      <c r="C715" s="308" t="s">
        <v>360</v>
      </c>
      <c r="D715" s="308"/>
      <c r="E715" s="52" t="s">
        <v>360</v>
      </c>
      <c r="F715" s="52" t="s">
        <v>89</v>
      </c>
      <c r="G715" s="308"/>
      <c r="H715" s="308"/>
      <c r="I715" s="309">
        <v>114110221.23</v>
      </c>
      <c r="J715" s="309"/>
      <c r="K715" s="53">
        <v>0</v>
      </c>
      <c r="L715" s="309">
        <v>113186328.08</v>
      </c>
      <c r="M715" s="309"/>
      <c r="N715" s="53">
        <v>0</v>
      </c>
      <c r="O715" s="311">
        <v>99.190350224509842</v>
      </c>
      <c r="P715" s="311"/>
      <c r="Q715" s="311"/>
      <c r="R715" s="55">
        <v>0</v>
      </c>
    </row>
    <row r="716" spans="1:18" ht="45.75" customHeight="1" x14ac:dyDescent="0.2">
      <c r="A716" s="339" t="s">
        <v>90</v>
      </c>
      <c r="B716" s="340"/>
      <c r="C716" s="308" t="s">
        <v>360</v>
      </c>
      <c r="D716" s="308"/>
      <c r="E716" s="52" t="s">
        <v>360</v>
      </c>
      <c r="F716" s="52" t="s">
        <v>91</v>
      </c>
      <c r="G716" s="308"/>
      <c r="H716" s="308"/>
      <c r="I716" s="309">
        <v>114110221.23</v>
      </c>
      <c r="J716" s="309"/>
      <c r="K716" s="53">
        <v>0</v>
      </c>
      <c r="L716" s="309">
        <v>113186328.08</v>
      </c>
      <c r="M716" s="309"/>
      <c r="N716" s="53">
        <v>0</v>
      </c>
      <c r="O716" s="311">
        <v>99.190350224509842</v>
      </c>
      <c r="P716" s="311"/>
      <c r="Q716" s="311"/>
      <c r="R716" s="55">
        <v>0</v>
      </c>
    </row>
    <row r="717" spans="1:18" ht="61.5" customHeight="1" x14ac:dyDescent="0.2">
      <c r="A717" s="339" t="s">
        <v>574</v>
      </c>
      <c r="B717" s="340"/>
      <c r="C717" s="308" t="s">
        <v>360</v>
      </c>
      <c r="D717" s="308"/>
      <c r="E717" s="52" t="s">
        <v>360</v>
      </c>
      <c r="F717" s="52" t="s">
        <v>575</v>
      </c>
      <c r="G717" s="308"/>
      <c r="H717" s="308"/>
      <c r="I717" s="309">
        <v>4947300</v>
      </c>
      <c r="J717" s="309"/>
      <c r="K717" s="53">
        <v>0</v>
      </c>
      <c r="L717" s="309">
        <v>4947300</v>
      </c>
      <c r="M717" s="309"/>
      <c r="N717" s="53">
        <v>0</v>
      </c>
      <c r="O717" s="311">
        <v>100</v>
      </c>
      <c r="P717" s="311"/>
      <c r="Q717" s="311"/>
      <c r="R717" s="55">
        <v>0</v>
      </c>
    </row>
    <row r="718" spans="1:18" ht="108.75" customHeight="1" x14ac:dyDescent="0.2">
      <c r="A718" s="339" t="s">
        <v>94</v>
      </c>
      <c r="B718" s="340"/>
      <c r="C718" s="308" t="s">
        <v>360</v>
      </c>
      <c r="D718" s="308"/>
      <c r="E718" s="202" t="s">
        <v>360</v>
      </c>
      <c r="F718" s="202" t="s">
        <v>575</v>
      </c>
      <c r="G718" s="308" t="s">
        <v>95</v>
      </c>
      <c r="H718" s="308"/>
      <c r="I718" s="309">
        <v>4947300</v>
      </c>
      <c r="J718" s="309"/>
      <c r="K718" s="203">
        <v>0</v>
      </c>
      <c r="L718" s="309">
        <v>4947300</v>
      </c>
      <c r="M718" s="309"/>
      <c r="N718" s="203">
        <v>0</v>
      </c>
      <c r="O718" s="311">
        <v>100</v>
      </c>
      <c r="P718" s="311"/>
      <c r="Q718" s="311"/>
      <c r="R718" s="55">
        <v>0</v>
      </c>
    </row>
    <row r="719" spans="1:18" ht="48.75" customHeight="1" x14ac:dyDescent="0.2">
      <c r="A719" s="346" t="s">
        <v>96</v>
      </c>
      <c r="B719" s="347"/>
      <c r="C719" s="326" t="s">
        <v>360</v>
      </c>
      <c r="D719" s="326"/>
      <c r="E719" s="200" t="s">
        <v>360</v>
      </c>
      <c r="F719" s="200" t="s">
        <v>575</v>
      </c>
      <c r="G719" s="326" t="s">
        <v>97</v>
      </c>
      <c r="H719" s="326"/>
      <c r="I719" s="327">
        <v>4947300</v>
      </c>
      <c r="J719" s="327"/>
      <c r="K719" s="201">
        <v>0</v>
      </c>
      <c r="L719" s="327">
        <v>4947300</v>
      </c>
      <c r="M719" s="327"/>
      <c r="N719" s="201">
        <v>0</v>
      </c>
      <c r="O719" s="329">
        <v>100</v>
      </c>
      <c r="P719" s="329"/>
      <c r="Q719" s="329"/>
      <c r="R719" s="56">
        <v>0</v>
      </c>
    </row>
    <row r="720" spans="1:18" ht="63.75" customHeight="1" x14ac:dyDescent="0.2">
      <c r="A720" s="339" t="s">
        <v>229</v>
      </c>
      <c r="B720" s="340"/>
      <c r="C720" s="308" t="s">
        <v>360</v>
      </c>
      <c r="D720" s="308"/>
      <c r="E720" s="52" t="s">
        <v>360</v>
      </c>
      <c r="F720" s="52" t="s">
        <v>230</v>
      </c>
      <c r="G720" s="308"/>
      <c r="H720" s="308"/>
      <c r="I720" s="309">
        <v>109162921.23</v>
      </c>
      <c r="J720" s="309"/>
      <c r="K720" s="53">
        <v>0</v>
      </c>
      <c r="L720" s="309">
        <v>108239028.08</v>
      </c>
      <c r="M720" s="309"/>
      <c r="N720" s="53">
        <v>0</v>
      </c>
      <c r="O720" s="311">
        <v>99.153656626636604</v>
      </c>
      <c r="P720" s="311"/>
      <c r="Q720" s="311"/>
      <c r="R720" s="55">
        <v>0</v>
      </c>
    </row>
    <row r="721" spans="1:18" ht="93.75" customHeight="1" x14ac:dyDescent="0.2">
      <c r="A721" s="339" t="s">
        <v>94</v>
      </c>
      <c r="B721" s="340"/>
      <c r="C721" s="308" t="s">
        <v>360</v>
      </c>
      <c r="D721" s="308"/>
      <c r="E721" s="52" t="s">
        <v>360</v>
      </c>
      <c r="F721" s="52" t="s">
        <v>230</v>
      </c>
      <c r="G721" s="308" t="s">
        <v>95</v>
      </c>
      <c r="H721" s="308"/>
      <c r="I721" s="309">
        <v>96171815.409999996</v>
      </c>
      <c r="J721" s="309"/>
      <c r="K721" s="53">
        <v>0</v>
      </c>
      <c r="L721" s="309">
        <v>95983753.540000007</v>
      </c>
      <c r="M721" s="309"/>
      <c r="N721" s="53">
        <v>0</v>
      </c>
      <c r="O721" s="311">
        <v>99.804452199224642</v>
      </c>
      <c r="P721" s="311"/>
      <c r="Q721" s="311"/>
      <c r="R721" s="55">
        <v>0</v>
      </c>
    </row>
    <row r="722" spans="1:18" ht="54" customHeight="1" x14ac:dyDescent="0.2">
      <c r="A722" s="339" t="s">
        <v>209</v>
      </c>
      <c r="B722" s="340"/>
      <c r="C722" s="308" t="s">
        <v>360</v>
      </c>
      <c r="D722" s="308"/>
      <c r="E722" s="52" t="s">
        <v>360</v>
      </c>
      <c r="F722" s="52" t="s">
        <v>230</v>
      </c>
      <c r="G722" s="308" t="s">
        <v>210</v>
      </c>
      <c r="H722" s="308"/>
      <c r="I722" s="309">
        <v>96171815.409999996</v>
      </c>
      <c r="J722" s="309"/>
      <c r="K722" s="53">
        <v>0</v>
      </c>
      <c r="L722" s="309">
        <v>95983753.540000007</v>
      </c>
      <c r="M722" s="309"/>
      <c r="N722" s="53">
        <v>0</v>
      </c>
      <c r="O722" s="311">
        <v>99.804452199224642</v>
      </c>
      <c r="P722" s="311"/>
      <c r="Q722" s="311"/>
      <c r="R722" s="55">
        <v>0</v>
      </c>
    </row>
    <row r="723" spans="1:18" ht="45.75" customHeight="1" x14ac:dyDescent="0.2">
      <c r="A723" s="339" t="s">
        <v>110</v>
      </c>
      <c r="B723" s="340"/>
      <c r="C723" s="308" t="s">
        <v>360</v>
      </c>
      <c r="D723" s="308"/>
      <c r="E723" s="52" t="s">
        <v>360</v>
      </c>
      <c r="F723" s="52" t="s">
        <v>230</v>
      </c>
      <c r="G723" s="308" t="s">
        <v>111</v>
      </c>
      <c r="H723" s="308"/>
      <c r="I723" s="309">
        <v>11831570.82</v>
      </c>
      <c r="J723" s="309"/>
      <c r="K723" s="53">
        <v>0</v>
      </c>
      <c r="L723" s="309">
        <v>11095802.18</v>
      </c>
      <c r="M723" s="309"/>
      <c r="N723" s="53">
        <v>0</v>
      </c>
      <c r="O723" s="311">
        <v>93.781310603692091</v>
      </c>
      <c r="P723" s="311"/>
      <c r="Q723" s="311"/>
      <c r="R723" s="55">
        <v>0</v>
      </c>
    </row>
    <row r="724" spans="1:18" ht="55.5" customHeight="1" x14ac:dyDescent="0.2">
      <c r="A724" s="339" t="s">
        <v>112</v>
      </c>
      <c r="B724" s="340"/>
      <c r="C724" s="308" t="s">
        <v>360</v>
      </c>
      <c r="D724" s="308"/>
      <c r="E724" s="52" t="s">
        <v>360</v>
      </c>
      <c r="F724" s="52" t="s">
        <v>230</v>
      </c>
      <c r="G724" s="308" t="s">
        <v>113</v>
      </c>
      <c r="H724" s="308"/>
      <c r="I724" s="309">
        <v>11831570.82</v>
      </c>
      <c r="J724" s="309"/>
      <c r="K724" s="53">
        <v>0</v>
      </c>
      <c r="L724" s="309">
        <v>11095802.18</v>
      </c>
      <c r="M724" s="309"/>
      <c r="N724" s="53">
        <v>0</v>
      </c>
      <c r="O724" s="311">
        <v>93.781310603692091</v>
      </c>
      <c r="P724" s="311"/>
      <c r="Q724" s="311"/>
      <c r="R724" s="55">
        <v>0</v>
      </c>
    </row>
    <row r="725" spans="1:18" ht="25.5" customHeight="1" x14ac:dyDescent="0.2">
      <c r="A725" s="339" t="s">
        <v>151</v>
      </c>
      <c r="B725" s="340"/>
      <c r="C725" s="308" t="s">
        <v>360</v>
      </c>
      <c r="D725" s="308"/>
      <c r="E725" s="52" t="s">
        <v>360</v>
      </c>
      <c r="F725" s="52" t="s">
        <v>230</v>
      </c>
      <c r="G725" s="308" t="s">
        <v>152</v>
      </c>
      <c r="H725" s="308"/>
      <c r="I725" s="309">
        <v>1159535</v>
      </c>
      <c r="J725" s="309"/>
      <c r="K725" s="53">
        <v>0</v>
      </c>
      <c r="L725" s="309">
        <v>1159472.3600000001</v>
      </c>
      <c r="M725" s="309"/>
      <c r="N725" s="53">
        <v>0</v>
      </c>
      <c r="O725" s="311">
        <v>99.994597834476764</v>
      </c>
      <c r="P725" s="311"/>
      <c r="Q725" s="311"/>
      <c r="R725" s="55">
        <v>0</v>
      </c>
    </row>
    <row r="726" spans="1:18" ht="30" customHeight="1" x14ac:dyDescent="0.2">
      <c r="A726" s="339" t="s">
        <v>153</v>
      </c>
      <c r="B726" s="340"/>
      <c r="C726" s="308" t="s">
        <v>360</v>
      </c>
      <c r="D726" s="308"/>
      <c r="E726" s="52" t="s">
        <v>360</v>
      </c>
      <c r="F726" s="52" t="s">
        <v>230</v>
      </c>
      <c r="G726" s="308" t="s">
        <v>154</v>
      </c>
      <c r="H726" s="308"/>
      <c r="I726" s="309">
        <v>1159535</v>
      </c>
      <c r="J726" s="309"/>
      <c r="K726" s="53">
        <v>0</v>
      </c>
      <c r="L726" s="309">
        <v>1159472.3600000001</v>
      </c>
      <c r="M726" s="309"/>
      <c r="N726" s="53">
        <v>0</v>
      </c>
      <c r="O726" s="311">
        <v>99.994597834476764</v>
      </c>
      <c r="P726" s="311"/>
      <c r="Q726" s="311"/>
      <c r="R726" s="55">
        <v>0</v>
      </c>
    </row>
    <row r="727" spans="1:18" ht="33.75" customHeight="1" x14ac:dyDescent="0.2">
      <c r="A727" s="344" t="s">
        <v>98</v>
      </c>
      <c r="B727" s="345"/>
      <c r="C727" s="336" t="s">
        <v>360</v>
      </c>
      <c r="D727" s="336"/>
      <c r="E727" s="60" t="s">
        <v>360</v>
      </c>
      <c r="F727" s="60" t="s">
        <v>99</v>
      </c>
      <c r="G727" s="336"/>
      <c r="H727" s="336"/>
      <c r="I727" s="330">
        <v>350000</v>
      </c>
      <c r="J727" s="330"/>
      <c r="K727" s="58">
        <v>0</v>
      </c>
      <c r="L727" s="330">
        <v>350000</v>
      </c>
      <c r="M727" s="330"/>
      <c r="N727" s="58">
        <v>0</v>
      </c>
      <c r="O727" s="332">
        <v>100</v>
      </c>
      <c r="P727" s="332"/>
      <c r="Q727" s="332"/>
      <c r="R727" s="61">
        <v>0</v>
      </c>
    </row>
    <row r="728" spans="1:18" ht="30.75" customHeight="1" x14ac:dyDescent="0.2">
      <c r="A728" s="339" t="s">
        <v>266</v>
      </c>
      <c r="B728" s="340"/>
      <c r="C728" s="308" t="s">
        <v>360</v>
      </c>
      <c r="D728" s="308"/>
      <c r="E728" s="52" t="s">
        <v>360</v>
      </c>
      <c r="F728" s="52" t="s">
        <v>267</v>
      </c>
      <c r="G728" s="308"/>
      <c r="H728" s="308"/>
      <c r="I728" s="309">
        <v>350000</v>
      </c>
      <c r="J728" s="309"/>
      <c r="K728" s="53">
        <v>0</v>
      </c>
      <c r="L728" s="309">
        <v>350000</v>
      </c>
      <c r="M728" s="309"/>
      <c r="N728" s="53">
        <v>0</v>
      </c>
      <c r="O728" s="311">
        <v>100</v>
      </c>
      <c r="P728" s="311"/>
      <c r="Q728" s="311"/>
      <c r="R728" s="55">
        <v>0</v>
      </c>
    </row>
    <row r="729" spans="1:18" ht="30.75" customHeight="1" x14ac:dyDescent="0.2">
      <c r="A729" s="339" t="s">
        <v>151</v>
      </c>
      <c r="B729" s="340"/>
      <c r="C729" s="308" t="s">
        <v>360</v>
      </c>
      <c r="D729" s="308"/>
      <c r="E729" s="52" t="s">
        <v>360</v>
      </c>
      <c r="F729" s="52" t="s">
        <v>267</v>
      </c>
      <c r="G729" s="308" t="s">
        <v>152</v>
      </c>
      <c r="H729" s="308"/>
      <c r="I729" s="309">
        <v>350000</v>
      </c>
      <c r="J729" s="309"/>
      <c r="K729" s="53">
        <v>0</v>
      </c>
      <c r="L729" s="309">
        <v>350000</v>
      </c>
      <c r="M729" s="309"/>
      <c r="N729" s="53">
        <v>0</v>
      </c>
      <c r="O729" s="311">
        <v>100</v>
      </c>
      <c r="P729" s="311"/>
      <c r="Q729" s="311"/>
      <c r="R729" s="55">
        <v>0</v>
      </c>
    </row>
    <row r="730" spans="1:18" ht="33" customHeight="1" x14ac:dyDescent="0.2">
      <c r="A730" s="339" t="s">
        <v>264</v>
      </c>
      <c r="B730" s="340"/>
      <c r="C730" s="308" t="s">
        <v>360</v>
      </c>
      <c r="D730" s="308"/>
      <c r="E730" s="52" t="s">
        <v>360</v>
      </c>
      <c r="F730" s="52" t="s">
        <v>267</v>
      </c>
      <c r="G730" s="308" t="s">
        <v>265</v>
      </c>
      <c r="H730" s="308"/>
      <c r="I730" s="309">
        <v>350000</v>
      </c>
      <c r="J730" s="309"/>
      <c r="K730" s="53">
        <v>0</v>
      </c>
      <c r="L730" s="309">
        <v>350000</v>
      </c>
      <c r="M730" s="309"/>
      <c r="N730" s="53">
        <v>0</v>
      </c>
      <c r="O730" s="311">
        <v>100</v>
      </c>
      <c r="P730" s="311"/>
      <c r="Q730" s="311"/>
      <c r="R730" s="55">
        <v>0</v>
      </c>
    </row>
    <row r="731" spans="1:18" ht="23.25" customHeight="1" x14ac:dyDescent="0.2">
      <c r="A731" s="355" t="s">
        <v>576</v>
      </c>
      <c r="B731" s="356"/>
      <c r="C731" s="357" t="s">
        <v>186</v>
      </c>
      <c r="D731" s="357"/>
      <c r="E731" s="208"/>
      <c r="F731" s="208"/>
      <c r="G731" s="357"/>
      <c r="H731" s="357"/>
      <c r="I731" s="358">
        <v>37706043.289999999</v>
      </c>
      <c r="J731" s="358"/>
      <c r="K731" s="209">
        <v>6343800</v>
      </c>
      <c r="L731" s="358">
        <v>36419069.009999998</v>
      </c>
      <c r="M731" s="358"/>
      <c r="N731" s="209">
        <v>5205500</v>
      </c>
      <c r="O731" s="359">
        <v>96.586822249946024</v>
      </c>
      <c r="P731" s="359"/>
      <c r="Q731" s="359"/>
      <c r="R731" s="71">
        <v>82.056496106434622</v>
      </c>
    </row>
    <row r="732" spans="1:18" ht="28.5" customHeight="1" x14ac:dyDescent="0.2">
      <c r="A732" s="360" t="s">
        <v>577</v>
      </c>
      <c r="B732" s="361"/>
      <c r="C732" s="362" t="s">
        <v>186</v>
      </c>
      <c r="D732" s="362"/>
      <c r="E732" s="215" t="s">
        <v>83</v>
      </c>
      <c r="F732" s="215"/>
      <c r="G732" s="362"/>
      <c r="H732" s="362"/>
      <c r="I732" s="363">
        <v>984000</v>
      </c>
      <c r="J732" s="363"/>
      <c r="K732" s="216">
        <v>0</v>
      </c>
      <c r="L732" s="363">
        <v>849460</v>
      </c>
      <c r="M732" s="363"/>
      <c r="N732" s="216">
        <v>0</v>
      </c>
      <c r="O732" s="364">
        <v>86.327235772357724</v>
      </c>
      <c r="P732" s="364"/>
      <c r="Q732" s="364"/>
      <c r="R732" s="217">
        <v>0</v>
      </c>
    </row>
    <row r="733" spans="1:18" ht="37.5" customHeight="1" x14ac:dyDescent="0.2">
      <c r="A733" s="339" t="s">
        <v>370</v>
      </c>
      <c r="B733" s="340"/>
      <c r="C733" s="308" t="s">
        <v>186</v>
      </c>
      <c r="D733" s="308"/>
      <c r="E733" s="52" t="s">
        <v>83</v>
      </c>
      <c r="F733" s="52" t="s">
        <v>371</v>
      </c>
      <c r="G733" s="308"/>
      <c r="H733" s="308"/>
      <c r="I733" s="309">
        <v>984000</v>
      </c>
      <c r="J733" s="309"/>
      <c r="K733" s="53">
        <v>0</v>
      </c>
      <c r="L733" s="309">
        <v>849460</v>
      </c>
      <c r="M733" s="309"/>
      <c r="N733" s="53">
        <v>0</v>
      </c>
      <c r="O733" s="311">
        <v>86.327235772357724</v>
      </c>
      <c r="P733" s="311"/>
      <c r="Q733" s="311"/>
      <c r="R733" s="55">
        <v>0</v>
      </c>
    </row>
    <row r="734" spans="1:18" ht="45.75" customHeight="1" x14ac:dyDescent="0.2">
      <c r="A734" s="339" t="s">
        <v>578</v>
      </c>
      <c r="B734" s="340"/>
      <c r="C734" s="308" t="s">
        <v>186</v>
      </c>
      <c r="D734" s="308"/>
      <c r="E734" s="52" t="s">
        <v>83</v>
      </c>
      <c r="F734" s="52" t="s">
        <v>579</v>
      </c>
      <c r="G734" s="308"/>
      <c r="H734" s="308"/>
      <c r="I734" s="309">
        <v>984000</v>
      </c>
      <c r="J734" s="309"/>
      <c r="K734" s="53">
        <v>0</v>
      </c>
      <c r="L734" s="309">
        <v>849460</v>
      </c>
      <c r="M734" s="309"/>
      <c r="N734" s="53">
        <v>0</v>
      </c>
      <c r="O734" s="311">
        <v>86.327235772357724</v>
      </c>
      <c r="P734" s="311"/>
      <c r="Q734" s="311"/>
      <c r="R734" s="55">
        <v>0</v>
      </c>
    </row>
    <row r="735" spans="1:18" ht="45.75" customHeight="1" x14ac:dyDescent="0.2">
      <c r="A735" s="339" t="s">
        <v>580</v>
      </c>
      <c r="B735" s="340"/>
      <c r="C735" s="308" t="s">
        <v>186</v>
      </c>
      <c r="D735" s="308"/>
      <c r="E735" s="52" t="s">
        <v>83</v>
      </c>
      <c r="F735" s="52" t="s">
        <v>581</v>
      </c>
      <c r="G735" s="308"/>
      <c r="H735" s="308"/>
      <c r="I735" s="309">
        <v>850000</v>
      </c>
      <c r="J735" s="309"/>
      <c r="K735" s="53">
        <v>0</v>
      </c>
      <c r="L735" s="309">
        <v>849460</v>
      </c>
      <c r="M735" s="309"/>
      <c r="N735" s="53">
        <v>0</v>
      </c>
      <c r="O735" s="311">
        <v>99.936470588235295</v>
      </c>
      <c r="P735" s="311"/>
      <c r="Q735" s="311"/>
      <c r="R735" s="55">
        <v>0</v>
      </c>
    </row>
    <row r="736" spans="1:18" ht="45" customHeight="1" x14ac:dyDescent="0.2">
      <c r="A736" s="339" t="s">
        <v>582</v>
      </c>
      <c r="B736" s="340"/>
      <c r="C736" s="308" t="s">
        <v>186</v>
      </c>
      <c r="D736" s="308"/>
      <c r="E736" s="52" t="s">
        <v>83</v>
      </c>
      <c r="F736" s="52" t="s">
        <v>583</v>
      </c>
      <c r="G736" s="308"/>
      <c r="H736" s="308"/>
      <c r="I736" s="309">
        <v>850000</v>
      </c>
      <c r="J736" s="309"/>
      <c r="K736" s="53">
        <v>0</v>
      </c>
      <c r="L736" s="309">
        <v>849460</v>
      </c>
      <c r="M736" s="309"/>
      <c r="N736" s="53">
        <v>0</v>
      </c>
      <c r="O736" s="311">
        <v>99.936470588235295</v>
      </c>
      <c r="P736" s="311"/>
      <c r="Q736" s="311"/>
      <c r="R736" s="55">
        <v>0</v>
      </c>
    </row>
    <row r="737" spans="1:18" ht="48" customHeight="1" x14ac:dyDescent="0.2">
      <c r="A737" s="339" t="s">
        <v>110</v>
      </c>
      <c r="B737" s="340"/>
      <c r="C737" s="308" t="s">
        <v>186</v>
      </c>
      <c r="D737" s="308"/>
      <c r="E737" s="52" t="s">
        <v>83</v>
      </c>
      <c r="F737" s="52" t="s">
        <v>583</v>
      </c>
      <c r="G737" s="308" t="s">
        <v>111</v>
      </c>
      <c r="H737" s="308"/>
      <c r="I737" s="309">
        <v>850000</v>
      </c>
      <c r="J737" s="309"/>
      <c r="K737" s="53">
        <v>0</v>
      </c>
      <c r="L737" s="309">
        <v>849460</v>
      </c>
      <c r="M737" s="309"/>
      <c r="N737" s="53">
        <v>0</v>
      </c>
      <c r="O737" s="311">
        <v>99.936470588235295</v>
      </c>
      <c r="P737" s="311"/>
      <c r="Q737" s="311"/>
      <c r="R737" s="55">
        <v>0</v>
      </c>
    </row>
    <row r="738" spans="1:18" ht="60" customHeight="1" x14ac:dyDescent="0.2">
      <c r="A738" s="339" t="s">
        <v>112</v>
      </c>
      <c r="B738" s="340"/>
      <c r="C738" s="308" t="s">
        <v>186</v>
      </c>
      <c r="D738" s="308"/>
      <c r="E738" s="52" t="s">
        <v>83</v>
      </c>
      <c r="F738" s="52" t="s">
        <v>583</v>
      </c>
      <c r="G738" s="308" t="s">
        <v>113</v>
      </c>
      <c r="H738" s="308"/>
      <c r="I738" s="309">
        <v>850000</v>
      </c>
      <c r="J738" s="309"/>
      <c r="K738" s="53">
        <v>0</v>
      </c>
      <c r="L738" s="309">
        <v>849460</v>
      </c>
      <c r="M738" s="309"/>
      <c r="N738" s="53">
        <v>0</v>
      </c>
      <c r="O738" s="311">
        <v>99.936470588235295</v>
      </c>
      <c r="P738" s="311"/>
      <c r="Q738" s="311"/>
      <c r="R738" s="55">
        <v>0</v>
      </c>
    </row>
    <row r="739" spans="1:18" ht="47.25" customHeight="1" x14ac:dyDescent="0.2">
      <c r="A739" s="339" t="s">
        <v>584</v>
      </c>
      <c r="B739" s="340"/>
      <c r="C739" s="308" t="s">
        <v>186</v>
      </c>
      <c r="D739" s="308"/>
      <c r="E739" s="52" t="s">
        <v>83</v>
      </c>
      <c r="F739" s="52" t="s">
        <v>585</v>
      </c>
      <c r="G739" s="308"/>
      <c r="H739" s="308"/>
      <c r="I739" s="309">
        <v>134000</v>
      </c>
      <c r="J739" s="309"/>
      <c r="K739" s="53">
        <v>0</v>
      </c>
      <c r="L739" s="309">
        <v>0</v>
      </c>
      <c r="M739" s="309"/>
      <c r="N739" s="53">
        <v>0</v>
      </c>
      <c r="O739" s="311">
        <v>0</v>
      </c>
      <c r="P739" s="311"/>
      <c r="Q739" s="311"/>
      <c r="R739" s="55">
        <v>0</v>
      </c>
    </row>
    <row r="740" spans="1:18" ht="54" customHeight="1" x14ac:dyDescent="0.2">
      <c r="A740" s="339" t="s">
        <v>586</v>
      </c>
      <c r="B740" s="340"/>
      <c r="C740" s="308" t="s">
        <v>186</v>
      </c>
      <c r="D740" s="308"/>
      <c r="E740" s="52" t="s">
        <v>83</v>
      </c>
      <c r="F740" s="52" t="s">
        <v>587</v>
      </c>
      <c r="G740" s="308"/>
      <c r="H740" s="308"/>
      <c r="I740" s="309">
        <v>134000</v>
      </c>
      <c r="J740" s="309"/>
      <c r="K740" s="53">
        <v>0</v>
      </c>
      <c r="L740" s="309">
        <v>0</v>
      </c>
      <c r="M740" s="309"/>
      <c r="N740" s="53">
        <v>0</v>
      </c>
      <c r="O740" s="311">
        <v>0</v>
      </c>
      <c r="P740" s="311"/>
      <c r="Q740" s="311"/>
      <c r="R740" s="55">
        <v>0</v>
      </c>
    </row>
    <row r="741" spans="1:18" ht="51" customHeight="1" x14ac:dyDescent="0.2">
      <c r="A741" s="339" t="s">
        <v>110</v>
      </c>
      <c r="B741" s="340"/>
      <c r="C741" s="308" t="s">
        <v>186</v>
      </c>
      <c r="D741" s="308"/>
      <c r="E741" s="52" t="s">
        <v>83</v>
      </c>
      <c r="F741" s="52" t="s">
        <v>587</v>
      </c>
      <c r="G741" s="308" t="s">
        <v>111</v>
      </c>
      <c r="H741" s="308"/>
      <c r="I741" s="309">
        <v>134000</v>
      </c>
      <c r="J741" s="309"/>
      <c r="K741" s="53">
        <v>0</v>
      </c>
      <c r="L741" s="309">
        <v>0</v>
      </c>
      <c r="M741" s="309"/>
      <c r="N741" s="53">
        <v>0</v>
      </c>
      <c r="O741" s="311">
        <v>0</v>
      </c>
      <c r="P741" s="311"/>
      <c r="Q741" s="311"/>
      <c r="R741" s="55">
        <v>0</v>
      </c>
    </row>
    <row r="742" spans="1:18" ht="51.75" customHeight="1" x14ac:dyDescent="0.2">
      <c r="A742" s="339" t="s">
        <v>112</v>
      </c>
      <c r="B742" s="340"/>
      <c r="C742" s="308" t="s">
        <v>186</v>
      </c>
      <c r="D742" s="308"/>
      <c r="E742" s="52" t="s">
        <v>83</v>
      </c>
      <c r="F742" s="52" t="s">
        <v>587</v>
      </c>
      <c r="G742" s="308" t="s">
        <v>113</v>
      </c>
      <c r="H742" s="308"/>
      <c r="I742" s="309">
        <v>134000</v>
      </c>
      <c r="J742" s="309"/>
      <c r="K742" s="53">
        <v>0</v>
      </c>
      <c r="L742" s="309">
        <v>0</v>
      </c>
      <c r="M742" s="309"/>
      <c r="N742" s="53">
        <v>0</v>
      </c>
      <c r="O742" s="311">
        <v>0</v>
      </c>
      <c r="P742" s="311"/>
      <c r="Q742" s="311"/>
      <c r="R742" s="55">
        <v>0</v>
      </c>
    </row>
    <row r="743" spans="1:18" ht="46.5" customHeight="1" x14ac:dyDescent="0.2">
      <c r="A743" s="348" t="s">
        <v>588</v>
      </c>
      <c r="B743" s="349"/>
      <c r="C743" s="314" t="s">
        <v>186</v>
      </c>
      <c r="D743" s="314"/>
      <c r="E743" s="204" t="s">
        <v>103</v>
      </c>
      <c r="F743" s="204"/>
      <c r="G743" s="314"/>
      <c r="H743" s="314"/>
      <c r="I743" s="315">
        <v>13228332.26</v>
      </c>
      <c r="J743" s="315"/>
      <c r="K743" s="205">
        <v>6343800</v>
      </c>
      <c r="L743" s="315">
        <v>12075897.98</v>
      </c>
      <c r="M743" s="315"/>
      <c r="N743" s="205">
        <v>5205500</v>
      </c>
      <c r="O743" s="317">
        <v>91.288136271835683</v>
      </c>
      <c r="P743" s="317"/>
      <c r="Q743" s="317"/>
      <c r="R743" s="51">
        <v>82.056496106434622</v>
      </c>
    </row>
    <row r="744" spans="1:18" ht="45.75" customHeight="1" x14ac:dyDescent="0.2">
      <c r="A744" s="371" t="s">
        <v>370</v>
      </c>
      <c r="B744" s="372"/>
      <c r="C744" s="343" t="s">
        <v>186</v>
      </c>
      <c r="D744" s="343"/>
      <c r="E744" s="212" t="s">
        <v>103</v>
      </c>
      <c r="F744" s="212" t="s">
        <v>371</v>
      </c>
      <c r="G744" s="343"/>
      <c r="H744" s="343"/>
      <c r="I744" s="333">
        <v>13228332.26</v>
      </c>
      <c r="J744" s="333"/>
      <c r="K744" s="210">
        <v>6343800</v>
      </c>
      <c r="L744" s="333">
        <v>12075897.98</v>
      </c>
      <c r="M744" s="333"/>
      <c r="N744" s="210">
        <v>5205500</v>
      </c>
      <c r="O744" s="335">
        <v>91.288136271835683</v>
      </c>
      <c r="P744" s="335"/>
      <c r="Q744" s="335"/>
      <c r="R744" s="213">
        <v>82.1</v>
      </c>
    </row>
    <row r="745" spans="1:18" ht="38.25" customHeight="1" x14ac:dyDescent="0.2">
      <c r="A745" s="344" t="s">
        <v>372</v>
      </c>
      <c r="B745" s="345"/>
      <c r="C745" s="336" t="s">
        <v>186</v>
      </c>
      <c r="D745" s="336"/>
      <c r="E745" s="60" t="s">
        <v>103</v>
      </c>
      <c r="F745" s="60" t="s">
        <v>373</v>
      </c>
      <c r="G745" s="336"/>
      <c r="H745" s="336"/>
      <c r="I745" s="330">
        <v>6469242.2599999998</v>
      </c>
      <c r="J745" s="330"/>
      <c r="K745" s="58">
        <v>0</v>
      </c>
      <c r="L745" s="330">
        <v>6455830.2000000002</v>
      </c>
      <c r="M745" s="330"/>
      <c r="N745" s="58">
        <v>0</v>
      </c>
      <c r="O745" s="332">
        <v>99.792679583466409</v>
      </c>
      <c r="P745" s="332"/>
      <c r="Q745" s="332"/>
      <c r="R745" s="61">
        <v>0</v>
      </c>
    </row>
    <row r="746" spans="1:18" ht="43.5" customHeight="1" x14ac:dyDescent="0.2">
      <c r="A746" s="339" t="s">
        <v>374</v>
      </c>
      <c r="B746" s="340"/>
      <c r="C746" s="308" t="s">
        <v>186</v>
      </c>
      <c r="D746" s="308"/>
      <c r="E746" s="52" t="s">
        <v>103</v>
      </c>
      <c r="F746" s="52" t="s">
        <v>375</v>
      </c>
      <c r="G746" s="308"/>
      <c r="H746" s="308"/>
      <c r="I746" s="309">
        <v>6469242.2599999998</v>
      </c>
      <c r="J746" s="309"/>
      <c r="K746" s="53">
        <v>0</v>
      </c>
      <c r="L746" s="309">
        <v>6455830.2000000002</v>
      </c>
      <c r="M746" s="309"/>
      <c r="N746" s="53">
        <v>0</v>
      </c>
      <c r="O746" s="311">
        <v>99.792679583466409</v>
      </c>
      <c r="P746" s="311"/>
      <c r="Q746" s="311"/>
      <c r="R746" s="55">
        <v>0</v>
      </c>
    </row>
    <row r="747" spans="1:18" ht="36" customHeight="1" x14ac:dyDescent="0.2">
      <c r="A747" s="339" t="s">
        <v>589</v>
      </c>
      <c r="B747" s="340"/>
      <c r="C747" s="308" t="s">
        <v>186</v>
      </c>
      <c r="D747" s="308"/>
      <c r="E747" s="52" t="s">
        <v>103</v>
      </c>
      <c r="F747" s="52" t="s">
        <v>590</v>
      </c>
      <c r="G747" s="308"/>
      <c r="H747" s="308"/>
      <c r="I747" s="309">
        <v>6469242.2599999998</v>
      </c>
      <c r="J747" s="309"/>
      <c r="K747" s="53">
        <v>0</v>
      </c>
      <c r="L747" s="309">
        <v>6455830.2000000002</v>
      </c>
      <c r="M747" s="309"/>
      <c r="N747" s="53">
        <v>0</v>
      </c>
      <c r="O747" s="311">
        <v>99.792679583466409</v>
      </c>
      <c r="P747" s="311"/>
      <c r="Q747" s="311"/>
      <c r="R747" s="55">
        <v>0</v>
      </c>
    </row>
    <row r="748" spans="1:18" ht="46.5" customHeight="1" x14ac:dyDescent="0.2">
      <c r="A748" s="339" t="s">
        <v>110</v>
      </c>
      <c r="B748" s="340"/>
      <c r="C748" s="308" t="s">
        <v>186</v>
      </c>
      <c r="D748" s="308"/>
      <c r="E748" s="52" t="s">
        <v>103</v>
      </c>
      <c r="F748" s="52" t="s">
        <v>590</v>
      </c>
      <c r="G748" s="308" t="s">
        <v>111</v>
      </c>
      <c r="H748" s="308"/>
      <c r="I748" s="309">
        <v>6469242.2599999998</v>
      </c>
      <c r="J748" s="309"/>
      <c r="K748" s="53">
        <v>0</v>
      </c>
      <c r="L748" s="309">
        <v>6455830.2000000002</v>
      </c>
      <c r="M748" s="309"/>
      <c r="N748" s="53">
        <v>0</v>
      </c>
      <c r="O748" s="311">
        <v>99.792679583466409</v>
      </c>
      <c r="P748" s="311"/>
      <c r="Q748" s="311"/>
      <c r="R748" s="55">
        <v>0</v>
      </c>
    </row>
    <row r="749" spans="1:18" ht="48.75" customHeight="1" x14ac:dyDescent="0.2">
      <c r="A749" s="339" t="s">
        <v>112</v>
      </c>
      <c r="B749" s="340"/>
      <c r="C749" s="308" t="s">
        <v>186</v>
      </c>
      <c r="D749" s="308"/>
      <c r="E749" s="52" t="s">
        <v>103</v>
      </c>
      <c r="F749" s="52" t="s">
        <v>590</v>
      </c>
      <c r="G749" s="308" t="s">
        <v>113</v>
      </c>
      <c r="H749" s="308"/>
      <c r="I749" s="309">
        <v>6469242.2599999998</v>
      </c>
      <c r="J749" s="309"/>
      <c r="K749" s="53">
        <v>0</v>
      </c>
      <c r="L749" s="309">
        <v>6455830.2000000002</v>
      </c>
      <c r="M749" s="309"/>
      <c r="N749" s="53">
        <v>0</v>
      </c>
      <c r="O749" s="311">
        <v>99.792679583466409</v>
      </c>
      <c r="P749" s="311"/>
      <c r="Q749" s="311"/>
      <c r="R749" s="55">
        <v>0</v>
      </c>
    </row>
    <row r="750" spans="1:18" ht="28.5" customHeight="1" x14ac:dyDescent="0.2">
      <c r="A750" s="344" t="s">
        <v>591</v>
      </c>
      <c r="B750" s="345"/>
      <c r="C750" s="336" t="s">
        <v>186</v>
      </c>
      <c r="D750" s="336"/>
      <c r="E750" s="60" t="s">
        <v>103</v>
      </c>
      <c r="F750" s="60" t="s">
        <v>592</v>
      </c>
      <c r="G750" s="336"/>
      <c r="H750" s="336"/>
      <c r="I750" s="330">
        <v>6759090</v>
      </c>
      <c r="J750" s="330"/>
      <c r="K750" s="58">
        <v>6343800</v>
      </c>
      <c r="L750" s="330">
        <v>5620067.7800000003</v>
      </c>
      <c r="M750" s="330"/>
      <c r="N750" s="58">
        <v>5205500</v>
      </c>
      <c r="O750" s="332">
        <v>83.148290376367243</v>
      </c>
      <c r="P750" s="332"/>
      <c r="Q750" s="332"/>
      <c r="R750" s="61">
        <v>82.056496106434622</v>
      </c>
    </row>
    <row r="751" spans="1:18" ht="47.25" customHeight="1" x14ac:dyDescent="0.2">
      <c r="A751" s="344" t="s">
        <v>593</v>
      </c>
      <c r="B751" s="345"/>
      <c r="C751" s="336" t="s">
        <v>186</v>
      </c>
      <c r="D751" s="336"/>
      <c r="E751" s="60" t="s">
        <v>103</v>
      </c>
      <c r="F751" s="60" t="s">
        <v>594</v>
      </c>
      <c r="G751" s="336"/>
      <c r="H751" s="336"/>
      <c r="I751" s="330">
        <v>6343790</v>
      </c>
      <c r="J751" s="330"/>
      <c r="K751" s="58">
        <v>6343800</v>
      </c>
      <c r="L751" s="330">
        <v>5205467.78</v>
      </c>
      <c r="M751" s="330"/>
      <c r="N751" s="58">
        <v>5205500</v>
      </c>
      <c r="O751" s="332">
        <v>82.056117557485351</v>
      </c>
      <c r="P751" s="332"/>
      <c r="Q751" s="332"/>
      <c r="R751" s="61">
        <v>82.056496106434622</v>
      </c>
    </row>
    <row r="752" spans="1:18" ht="162.75" customHeight="1" x14ac:dyDescent="0.2">
      <c r="A752" s="339" t="s">
        <v>595</v>
      </c>
      <c r="B752" s="340"/>
      <c r="C752" s="336" t="s">
        <v>186</v>
      </c>
      <c r="D752" s="336"/>
      <c r="E752" s="207" t="s">
        <v>103</v>
      </c>
      <c r="F752" s="207" t="s">
        <v>596</v>
      </c>
      <c r="G752" s="336"/>
      <c r="H752" s="336"/>
      <c r="I752" s="330">
        <v>6343790</v>
      </c>
      <c r="J752" s="330"/>
      <c r="K752" s="206">
        <v>6343800</v>
      </c>
      <c r="L752" s="330">
        <v>5205467.78</v>
      </c>
      <c r="M752" s="330"/>
      <c r="N752" s="206">
        <v>5205500</v>
      </c>
      <c r="O752" s="332">
        <v>82.056117557485351</v>
      </c>
      <c r="P752" s="332"/>
      <c r="Q752" s="332"/>
      <c r="R752" s="55">
        <v>82.056496106434622</v>
      </c>
    </row>
    <row r="753" spans="1:18" ht="97.5" customHeight="1" x14ac:dyDescent="0.2">
      <c r="A753" s="346" t="s">
        <v>94</v>
      </c>
      <c r="B753" s="347"/>
      <c r="C753" s="343" t="s">
        <v>186</v>
      </c>
      <c r="D753" s="343"/>
      <c r="E753" s="212" t="s">
        <v>103</v>
      </c>
      <c r="F753" s="212" t="s">
        <v>596</v>
      </c>
      <c r="G753" s="343" t="s">
        <v>95</v>
      </c>
      <c r="H753" s="343"/>
      <c r="I753" s="333">
        <v>268713.53999999998</v>
      </c>
      <c r="J753" s="333"/>
      <c r="K753" s="210">
        <v>268700</v>
      </c>
      <c r="L753" s="333">
        <v>257769.78</v>
      </c>
      <c r="M753" s="333"/>
      <c r="N753" s="210">
        <v>257800</v>
      </c>
      <c r="O753" s="335">
        <v>95.927350739378454</v>
      </c>
      <c r="P753" s="335"/>
      <c r="Q753" s="335"/>
      <c r="R753" s="56">
        <v>95.943431336062517</v>
      </c>
    </row>
    <row r="754" spans="1:18" ht="41.25" customHeight="1" x14ac:dyDescent="0.2">
      <c r="A754" s="339" t="s">
        <v>209</v>
      </c>
      <c r="B754" s="340"/>
      <c r="C754" s="336" t="s">
        <v>186</v>
      </c>
      <c r="D754" s="336"/>
      <c r="E754" s="60" t="s">
        <v>103</v>
      </c>
      <c r="F754" s="60" t="s">
        <v>596</v>
      </c>
      <c r="G754" s="336" t="s">
        <v>210</v>
      </c>
      <c r="H754" s="336"/>
      <c r="I754" s="330">
        <v>268713.53999999998</v>
      </c>
      <c r="J754" s="330"/>
      <c r="K754" s="58">
        <v>268700</v>
      </c>
      <c r="L754" s="330">
        <v>257769.78</v>
      </c>
      <c r="M754" s="330"/>
      <c r="N754" s="58">
        <v>257800</v>
      </c>
      <c r="O754" s="332">
        <v>95.927350739378454</v>
      </c>
      <c r="P754" s="332"/>
      <c r="Q754" s="332"/>
      <c r="R754" s="55">
        <v>95.943431336062517</v>
      </c>
    </row>
    <row r="755" spans="1:18" ht="51" customHeight="1" x14ac:dyDescent="0.2">
      <c r="A755" s="339" t="s">
        <v>110</v>
      </c>
      <c r="B755" s="340"/>
      <c r="C755" s="336" t="s">
        <v>186</v>
      </c>
      <c r="D755" s="336"/>
      <c r="E755" s="60" t="s">
        <v>103</v>
      </c>
      <c r="F755" s="60" t="s">
        <v>596</v>
      </c>
      <c r="G755" s="336" t="s">
        <v>111</v>
      </c>
      <c r="H755" s="336"/>
      <c r="I755" s="330">
        <v>6075076.46</v>
      </c>
      <c r="J755" s="330"/>
      <c r="K755" s="58">
        <v>6075100</v>
      </c>
      <c r="L755" s="330">
        <v>4947698</v>
      </c>
      <c r="M755" s="330"/>
      <c r="N755" s="58">
        <v>4947700</v>
      </c>
      <c r="O755" s="332">
        <v>81.44256344059248</v>
      </c>
      <c r="P755" s="332"/>
      <c r="Q755" s="332"/>
      <c r="R755" s="55">
        <v>81.442280785501481</v>
      </c>
    </row>
    <row r="756" spans="1:18" ht="57.75" customHeight="1" x14ac:dyDescent="0.2">
      <c r="A756" s="339" t="s">
        <v>112</v>
      </c>
      <c r="B756" s="340"/>
      <c r="C756" s="336" t="s">
        <v>186</v>
      </c>
      <c r="D756" s="336"/>
      <c r="E756" s="60" t="s">
        <v>103</v>
      </c>
      <c r="F756" s="60" t="s">
        <v>596</v>
      </c>
      <c r="G756" s="336" t="s">
        <v>113</v>
      </c>
      <c r="H756" s="336"/>
      <c r="I756" s="330">
        <v>6075076.46</v>
      </c>
      <c r="J756" s="330"/>
      <c r="K756" s="58">
        <v>6075100</v>
      </c>
      <c r="L756" s="330">
        <v>4947698</v>
      </c>
      <c r="M756" s="330"/>
      <c r="N756" s="58">
        <v>4947700</v>
      </c>
      <c r="O756" s="332">
        <v>81.44256344059248</v>
      </c>
      <c r="P756" s="332"/>
      <c r="Q756" s="332"/>
      <c r="R756" s="55">
        <v>81.442280785501481</v>
      </c>
    </row>
    <row r="757" spans="1:18" ht="45.75" customHeight="1" x14ac:dyDescent="0.2">
      <c r="A757" s="344" t="s">
        <v>597</v>
      </c>
      <c r="B757" s="345"/>
      <c r="C757" s="336" t="s">
        <v>186</v>
      </c>
      <c r="D757" s="336"/>
      <c r="E757" s="60" t="s">
        <v>103</v>
      </c>
      <c r="F757" s="60" t="s">
        <v>598</v>
      </c>
      <c r="G757" s="336"/>
      <c r="H757" s="336"/>
      <c r="I757" s="330">
        <v>415300</v>
      </c>
      <c r="J757" s="330"/>
      <c r="K757" s="58">
        <v>0</v>
      </c>
      <c r="L757" s="330">
        <v>414600</v>
      </c>
      <c r="M757" s="330"/>
      <c r="N757" s="58">
        <v>0</v>
      </c>
      <c r="O757" s="332">
        <v>99.831447146640983</v>
      </c>
      <c r="P757" s="332"/>
      <c r="Q757" s="332"/>
      <c r="R757" s="61">
        <v>0</v>
      </c>
    </row>
    <row r="758" spans="1:18" ht="41.25" customHeight="1" x14ac:dyDescent="0.2">
      <c r="A758" s="339" t="s">
        <v>599</v>
      </c>
      <c r="B758" s="340"/>
      <c r="C758" s="308" t="s">
        <v>186</v>
      </c>
      <c r="D758" s="308"/>
      <c r="E758" s="52" t="s">
        <v>103</v>
      </c>
      <c r="F758" s="52" t="s">
        <v>600</v>
      </c>
      <c r="G758" s="308"/>
      <c r="H758" s="308"/>
      <c r="I758" s="309">
        <v>415300</v>
      </c>
      <c r="J758" s="309"/>
      <c r="K758" s="53">
        <v>0</v>
      </c>
      <c r="L758" s="309">
        <v>414600</v>
      </c>
      <c r="M758" s="309"/>
      <c r="N758" s="53">
        <v>0</v>
      </c>
      <c r="O758" s="311">
        <v>99.831447146640983</v>
      </c>
      <c r="P758" s="311"/>
      <c r="Q758" s="311"/>
      <c r="R758" s="55">
        <v>0</v>
      </c>
    </row>
    <row r="759" spans="1:18" ht="50.25" customHeight="1" x14ac:dyDescent="0.2">
      <c r="A759" s="339" t="s">
        <v>110</v>
      </c>
      <c r="B759" s="340"/>
      <c r="C759" s="308" t="s">
        <v>186</v>
      </c>
      <c r="D759" s="308"/>
      <c r="E759" s="52" t="s">
        <v>103</v>
      </c>
      <c r="F759" s="52" t="s">
        <v>600</v>
      </c>
      <c r="G759" s="308" t="s">
        <v>111</v>
      </c>
      <c r="H759" s="308"/>
      <c r="I759" s="309">
        <v>415300</v>
      </c>
      <c r="J759" s="309"/>
      <c r="K759" s="53">
        <v>0</v>
      </c>
      <c r="L759" s="309">
        <v>414600</v>
      </c>
      <c r="M759" s="309"/>
      <c r="N759" s="53">
        <v>0</v>
      </c>
      <c r="O759" s="311">
        <v>99.831447146640983</v>
      </c>
      <c r="P759" s="311"/>
      <c r="Q759" s="311"/>
      <c r="R759" s="55">
        <v>0</v>
      </c>
    </row>
    <row r="760" spans="1:18" ht="55.5" customHeight="1" x14ac:dyDescent="0.2">
      <c r="A760" s="339" t="s">
        <v>112</v>
      </c>
      <c r="B760" s="340"/>
      <c r="C760" s="308" t="s">
        <v>186</v>
      </c>
      <c r="D760" s="308"/>
      <c r="E760" s="52" t="s">
        <v>103</v>
      </c>
      <c r="F760" s="52" t="s">
        <v>600</v>
      </c>
      <c r="G760" s="308" t="s">
        <v>113</v>
      </c>
      <c r="H760" s="308"/>
      <c r="I760" s="309">
        <v>415300</v>
      </c>
      <c r="J760" s="309"/>
      <c r="K760" s="53">
        <v>0</v>
      </c>
      <c r="L760" s="309">
        <v>414600</v>
      </c>
      <c r="M760" s="309"/>
      <c r="N760" s="53">
        <v>0</v>
      </c>
      <c r="O760" s="311">
        <v>99.831447146640983</v>
      </c>
      <c r="P760" s="311"/>
      <c r="Q760" s="311"/>
      <c r="R760" s="55">
        <v>0</v>
      </c>
    </row>
    <row r="761" spans="1:18" ht="33.75" customHeight="1" x14ac:dyDescent="0.2">
      <c r="A761" s="348" t="s">
        <v>601</v>
      </c>
      <c r="B761" s="349"/>
      <c r="C761" s="314" t="s">
        <v>186</v>
      </c>
      <c r="D761" s="314"/>
      <c r="E761" s="48" t="s">
        <v>360</v>
      </c>
      <c r="F761" s="48"/>
      <c r="G761" s="314"/>
      <c r="H761" s="314"/>
      <c r="I761" s="315">
        <v>23493711.030000001</v>
      </c>
      <c r="J761" s="315"/>
      <c r="K761" s="49">
        <v>0</v>
      </c>
      <c r="L761" s="315">
        <v>23493711.030000001</v>
      </c>
      <c r="M761" s="315"/>
      <c r="N761" s="49">
        <v>0</v>
      </c>
      <c r="O761" s="317">
        <v>100</v>
      </c>
      <c r="P761" s="317"/>
      <c r="Q761" s="317"/>
      <c r="R761" s="51">
        <v>0</v>
      </c>
    </row>
    <row r="762" spans="1:18" ht="36.75" customHeight="1" x14ac:dyDescent="0.2">
      <c r="A762" s="339" t="s">
        <v>370</v>
      </c>
      <c r="B762" s="340"/>
      <c r="C762" s="308" t="s">
        <v>186</v>
      </c>
      <c r="D762" s="308"/>
      <c r="E762" s="52" t="s">
        <v>360</v>
      </c>
      <c r="F762" s="52" t="s">
        <v>371</v>
      </c>
      <c r="G762" s="308"/>
      <c r="H762" s="308"/>
      <c r="I762" s="309">
        <v>23493711.030000001</v>
      </c>
      <c r="J762" s="309"/>
      <c r="K762" s="53">
        <v>0</v>
      </c>
      <c r="L762" s="309">
        <v>23493711.030000001</v>
      </c>
      <c r="M762" s="309"/>
      <c r="N762" s="53">
        <v>0</v>
      </c>
      <c r="O762" s="311">
        <v>100</v>
      </c>
      <c r="P762" s="311"/>
      <c r="Q762" s="311"/>
      <c r="R762" s="55">
        <v>0</v>
      </c>
    </row>
    <row r="763" spans="1:18" ht="48" customHeight="1" x14ac:dyDescent="0.2">
      <c r="A763" s="339" t="s">
        <v>602</v>
      </c>
      <c r="B763" s="340"/>
      <c r="C763" s="308" t="s">
        <v>186</v>
      </c>
      <c r="D763" s="308"/>
      <c r="E763" s="202" t="s">
        <v>360</v>
      </c>
      <c r="F763" s="202" t="s">
        <v>603</v>
      </c>
      <c r="G763" s="308"/>
      <c r="H763" s="308"/>
      <c r="I763" s="309">
        <v>23493711.030000001</v>
      </c>
      <c r="J763" s="309"/>
      <c r="K763" s="203">
        <v>0</v>
      </c>
      <c r="L763" s="309">
        <v>23493711.030000001</v>
      </c>
      <c r="M763" s="309"/>
      <c r="N763" s="203">
        <v>0</v>
      </c>
      <c r="O763" s="311">
        <v>100</v>
      </c>
      <c r="P763" s="311"/>
      <c r="Q763" s="311"/>
      <c r="R763" s="55">
        <v>0</v>
      </c>
    </row>
    <row r="764" spans="1:18" ht="69" customHeight="1" x14ac:dyDescent="0.2">
      <c r="A764" s="346" t="s">
        <v>604</v>
      </c>
      <c r="B764" s="347"/>
      <c r="C764" s="326" t="s">
        <v>186</v>
      </c>
      <c r="D764" s="326"/>
      <c r="E764" s="200" t="s">
        <v>360</v>
      </c>
      <c r="F764" s="200" t="s">
        <v>605</v>
      </c>
      <c r="G764" s="326"/>
      <c r="H764" s="326"/>
      <c r="I764" s="327">
        <v>13301822.25</v>
      </c>
      <c r="J764" s="327"/>
      <c r="K764" s="201">
        <v>0</v>
      </c>
      <c r="L764" s="327">
        <v>13301822.25</v>
      </c>
      <c r="M764" s="327"/>
      <c r="N764" s="201">
        <v>0</v>
      </c>
      <c r="O764" s="329">
        <v>100</v>
      </c>
      <c r="P764" s="329"/>
      <c r="Q764" s="329"/>
      <c r="R764" s="56">
        <v>0</v>
      </c>
    </row>
    <row r="765" spans="1:18" ht="42" customHeight="1" x14ac:dyDescent="0.2">
      <c r="A765" s="339" t="s">
        <v>606</v>
      </c>
      <c r="B765" s="340"/>
      <c r="C765" s="308" t="s">
        <v>186</v>
      </c>
      <c r="D765" s="308"/>
      <c r="E765" s="52" t="s">
        <v>360</v>
      </c>
      <c r="F765" s="52" t="s">
        <v>607</v>
      </c>
      <c r="G765" s="308"/>
      <c r="H765" s="308"/>
      <c r="I765" s="309">
        <v>13301822.25</v>
      </c>
      <c r="J765" s="309"/>
      <c r="K765" s="53">
        <v>0</v>
      </c>
      <c r="L765" s="309">
        <v>13301822.25</v>
      </c>
      <c r="M765" s="309"/>
      <c r="N765" s="53">
        <v>0</v>
      </c>
      <c r="O765" s="311">
        <v>100</v>
      </c>
      <c r="P765" s="311"/>
      <c r="Q765" s="311"/>
      <c r="R765" s="55">
        <v>0</v>
      </c>
    </row>
    <row r="766" spans="1:18" ht="49.5" customHeight="1" x14ac:dyDescent="0.2">
      <c r="A766" s="339" t="s">
        <v>110</v>
      </c>
      <c r="B766" s="340"/>
      <c r="C766" s="308" t="s">
        <v>186</v>
      </c>
      <c r="D766" s="308"/>
      <c r="E766" s="52" t="s">
        <v>360</v>
      </c>
      <c r="F766" s="52" t="s">
        <v>607</v>
      </c>
      <c r="G766" s="308" t="s">
        <v>111</v>
      </c>
      <c r="H766" s="308"/>
      <c r="I766" s="309">
        <v>13301822.25</v>
      </c>
      <c r="J766" s="309"/>
      <c r="K766" s="53">
        <v>0</v>
      </c>
      <c r="L766" s="309">
        <v>13301822.25</v>
      </c>
      <c r="M766" s="309"/>
      <c r="N766" s="53">
        <v>0</v>
      </c>
      <c r="O766" s="311">
        <v>100</v>
      </c>
      <c r="P766" s="311"/>
      <c r="Q766" s="311"/>
      <c r="R766" s="55">
        <v>0</v>
      </c>
    </row>
    <row r="767" spans="1:18" ht="49.5" customHeight="1" x14ac:dyDescent="0.2">
      <c r="A767" s="339" t="s">
        <v>112</v>
      </c>
      <c r="B767" s="340"/>
      <c r="C767" s="308" t="s">
        <v>186</v>
      </c>
      <c r="D767" s="308"/>
      <c r="E767" s="52" t="s">
        <v>360</v>
      </c>
      <c r="F767" s="52" t="s">
        <v>607</v>
      </c>
      <c r="G767" s="308" t="s">
        <v>113</v>
      </c>
      <c r="H767" s="308"/>
      <c r="I767" s="309">
        <v>13301822.25</v>
      </c>
      <c r="J767" s="309"/>
      <c r="K767" s="53">
        <v>0</v>
      </c>
      <c r="L767" s="309">
        <v>13301822.25</v>
      </c>
      <c r="M767" s="309"/>
      <c r="N767" s="53">
        <v>0</v>
      </c>
      <c r="O767" s="311">
        <v>100</v>
      </c>
      <c r="P767" s="311"/>
      <c r="Q767" s="311"/>
      <c r="R767" s="55">
        <v>0</v>
      </c>
    </row>
    <row r="768" spans="1:18" ht="69.75" customHeight="1" x14ac:dyDescent="0.2">
      <c r="A768" s="339" t="s">
        <v>608</v>
      </c>
      <c r="B768" s="340"/>
      <c r="C768" s="308" t="s">
        <v>186</v>
      </c>
      <c r="D768" s="308"/>
      <c r="E768" s="52" t="s">
        <v>360</v>
      </c>
      <c r="F768" s="52" t="s">
        <v>609</v>
      </c>
      <c r="G768" s="308"/>
      <c r="H768" s="308"/>
      <c r="I768" s="309">
        <v>10191888.779999999</v>
      </c>
      <c r="J768" s="309"/>
      <c r="K768" s="53">
        <v>0</v>
      </c>
      <c r="L768" s="309">
        <v>10191888.779999999</v>
      </c>
      <c r="M768" s="309"/>
      <c r="N768" s="53">
        <v>0</v>
      </c>
      <c r="O768" s="311">
        <v>100</v>
      </c>
      <c r="P768" s="311"/>
      <c r="Q768" s="311"/>
      <c r="R768" s="55">
        <v>0</v>
      </c>
    </row>
    <row r="769" spans="1:18" ht="54" customHeight="1" x14ac:dyDescent="0.2">
      <c r="A769" s="339" t="s">
        <v>610</v>
      </c>
      <c r="B769" s="340"/>
      <c r="C769" s="308" t="s">
        <v>186</v>
      </c>
      <c r="D769" s="308"/>
      <c r="E769" s="52" t="s">
        <v>360</v>
      </c>
      <c r="F769" s="52" t="s">
        <v>611</v>
      </c>
      <c r="G769" s="308"/>
      <c r="H769" s="308"/>
      <c r="I769" s="309">
        <v>10191888.779999999</v>
      </c>
      <c r="J769" s="309"/>
      <c r="K769" s="53">
        <v>0</v>
      </c>
      <c r="L769" s="309">
        <v>10191888.779999999</v>
      </c>
      <c r="M769" s="309"/>
      <c r="N769" s="53">
        <v>0</v>
      </c>
      <c r="O769" s="311">
        <v>100</v>
      </c>
      <c r="P769" s="311"/>
      <c r="Q769" s="311"/>
      <c r="R769" s="55">
        <v>0</v>
      </c>
    </row>
    <row r="770" spans="1:18" ht="48.75" customHeight="1" x14ac:dyDescent="0.2">
      <c r="A770" s="339" t="s">
        <v>215</v>
      </c>
      <c r="B770" s="340"/>
      <c r="C770" s="308" t="s">
        <v>186</v>
      </c>
      <c r="D770" s="308"/>
      <c r="E770" s="52" t="s">
        <v>360</v>
      </c>
      <c r="F770" s="52" t="s">
        <v>611</v>
      </c>
      <c r="G770" s="308" t="s">
        <v>216</v>
      </c>
      <c r="H770" s="308"/>
      <c r="I770" s="309">
        <v>10191888.779999999</v>
      </c>
      <c r="J770" s="309"/>
      <c r="K770" s="53">
        <v>0</v>
      </c>
      <c r="L770" s="309">
        <v>10191888.779999999</v>
      </c>
      <c r="M770" s="309"/>
      <c r="N770" s="53">
        <v>0</v>
      </c>
      <c r="O770" s="311">
        <v>100</v>
      </c>
      <c r="P770" s="311"/>
      <c r="Q770" s="311"/>
      <c r="R770" s="55">
        <v>0</v>
      </c>
    </row>
    <row r="771" spans="1:18" ht="33.75" customHeight="1" x14ac:dyDescent="0.2">
      <c r="A771" s="339" t="s">
        <v>217</v>
      </c>
      <c r="B771" s="340"/>
      <c r="C771" s="308" t="s">
        <v>186</v>
      </c>
      <c r="D771" s="308"/>
      <c r="E771" s="52" t="s">
        <v>360</v>
      </c>
      <c r="F771" s="52" t="s">
        <v>611</v>
      </c>
      <c r="G771" s="308" t="s">
        <v>218</v>
      </c>
      <c r="H771" s="308"/>
      <c r="I771" s="309">
        <v>10191888.779999999</v>
      </c>
      <c r="J771" s="309"/>
      <c r="K771" s="53">
        <v>0</v>
      </c>
      <c r="L771" s="309">
        <v>10191888.779999999</v>
      </c>
      <c r="M771" s="309"/>
      <c r="N771" s="53">
        <v>0</v>
      </c>
      <c r="O771" s="311">
        <v>100</v>
      </c>
      <c r="P771" s="311"/>
      <c r="Q771" s="311"/>
      <c r="R771" s="55">
        <v>0</v>
      </c>
    </row>
    <row r="772" spans="1:18" ht="29.25" customHeight="1" x14ac:dyDescent="0.2">
      <c r="A772" s="355" t="s">
        <v>612</v>
      </c>
      <c r="B772" s="356"/>
      <c r="C772" s="357" t="s">
        <v>613</v>
      </c>
      <c r="D772" s="357"/>
      <c r="E772" s="69"/>
      <c r="F772" s="69"/>
      <c r="G772" s="357"/>
      <c r="H772" s="357"/>
      <c r="I772" s="358">
        <v>12034074205.49</v>
      </c>
      <c r="J772" s="358"/>
      <c r="K772" s="70">
        <v>5339246300</v>
      </c>
      <c r="L772" s="358">
        <v>11816425792.309999</v>
      </c>
      <c r="M772" s="358"/>
      <c r="N772" s="70">
        <v>5306998100</v>
      </c>
      <c r="O772" s="359">
        <v>98.191398777641666</v>
      </c>
      <c r="P772" s="359"/>
      <c r="Q772" s="359"/>
      <c r="R772" s="71">
        <v>99.396015875873715</v>
      </c>
    </row>
    <row r="773" spans="1:18" ht="29.25" customHeight="1" x14ac:dyDescent="0.2">
      <c r="A773" s="348" t="s">
        <v>614</v>
      </c>
      <c r="B773" s="349"/>
      <c r="C773" s="314" t="s">
        <v>613</v>
      </c>
      <c r="D773" s="314"/>
      <c r="E773" s="48" t="s">
        <v>83</v>
      </c>
      <c r="F773" s="48"/>
      <c r="G773" s="314"/>
      <c r="H773" s="314"/>
      <c r="I773" s="315">
        <v>3921704165.4299998</v>
      </c>
      <c r="J773" s="315"/>
      <c r="K773" s="49">
        <v>1927664000</v>
      </c>
      <c r="L773" s="315">
        <v>3738625693.5100002</v>
      </c>
      <c r="M773" s="315"/>
      <c r="N773" s="49">
        <v>1910650100</v>
      </c>
      <c r="O773" s="317">
        <v>95.33166031405824</v>
      </c>
      <c r="P773" s="317"/>
      <c r="Q773" s="317"/>
      <c r="R773" s="51">
        <v>99.117382489894496</v>
      </c>
    </row>
    <row r="774" spans="1:18" ht="36" customHeight="1" x14ac:dyDescent="0.2">
      <c r="A774" s="344" t="s">
        <v>201</v>
      </c>
      <c r="B774" s="345"/>
      <c r="C774" s="336" t="s">
        <v>613</v>
      </c>
      <c r="D774" s="336"/>
      <c r="E774" s="60" t="s">
        <v>83</v>
      </c>
      <c r="F774" s="60" t="s">
        <v>202</v>
      </c>
      <c r="G774" s="336"/>
      <c r="H774" s="336"/>
      <c r="I774" s="330">
        <v>2816220154.6799998</v>
      </c>
      <c r="J774" s="330"/>
      <c r="K774" s="58">
        <v>1927664000</v>
      </c>
      <c r="L774" s="330">
        <v>2796184942.4099998</v>
      </c>
      <c r="M774" s="330"/>
      <c r="N774" s="58">
        <v>1910650100</v>
      </c>
      <c r="O774" s="332">
        <v>99.288577910476732</v>
      </c>
      <c r="P774" s="332"/>
      <c r="Q774" s="332"/>
      <c r="R774" s="61">
        <v>99.117382489894496</v>
      </c>
    </row>
    <row r="775" spans="1:18" ht="28.5" customHeight="1" x14ac:dyDescent="0.2">
      <c r="A775" s="344" t="s">
        <v>203</v>
      </c>
      <c r="B775" s="345"/>
      <c r="C775" s="336" t="s">
        <v>613</v>
      </c>
      <c r="D775" s="336"/>
      <c r="E775" s="207" t="s">
        <v>83</v>
      </c>
      <c r="F775" s="207" t="s">
        <v>204</v>
      </c>
      <c r="G775" s="336"/>
      <c r="H775" s="336"/>
      <c r="I775" s="330">
        <v>2816220154.6799998</v>
      </c>
      <c r="J775" s="330"/>
      <c r="K775" s="206">
        <v>1927664000</v>
      </c>
      <c r="L775" s="330">
        <v>2796184942.4099998</v>
      </c>
      <c r="M775" s="330"/>
      <c r="N775" s="206">
        <v>1910650100</v>
      </c>
      <c r="O775" s="332">
        <v>99.288577910476732</v>
      </c>
      <c r="P775" s="332"/>
      <c r="Q775" s="332"/>
      <c r="R775" s="61">
        <v>99.117382489894496</v>
      </c>
    </row>
    <row r="776" spans="1:18" ht="45" customHeight="1" x14ac:dyDescent="0.2">
      <c r="A776" s="371" t="s">
        <v>205</v>
      </c>
      <c r="B776" s="372"/>
      <c r="C776" s="343" t="s">
        <v>613</v>
      </c>
      <c r="D776" s="343"/>
      <c r="E776" s="212" t="s">
        <v>83</v>
      </c>
      <c r="F776" s="212" t="s">
        <v>206</v>
      </c>
      <c r="G776" s="343"/>
      <c r="H776" s="343"/>
      <c r="I776" s="333">
        <v>2757072173.5700002</v>
      </c>
      <c r="J776" s="333"/>
      <c r="K776" s="210">
        <v>1927664000</v>
      </c>
      <c r="L776" s="333">
        <v>2739137889.8000002</v>
      </c>
      <c r="M776" s="333"/>
      <c r="N776" s="210">
        <v>1910650100</v>
      </c>
      <c r="O776" s="335">
        <v>99.349517073150182</v>
      </c>
      <c r="P776" s="335"/>
      <c r="Q776" s="335"/>
      <c r="R776" s="213">
        <v>99.117382489894496</v>
      </c>
    </row>
    <row r="777" spans="1:18" ht="65.25" customHeight="1" x14ac:dyDescent="0.2">
      <c r="A777" s="344" t="s">
        <v>615</v>
      </c>
      <c r="B777" s="345"/>
      <c r="C777" s="336" t="s">
        <v>613</v>
      </c>
      <c r="D777" s="336"/>
      <c r="E777" s="60" t="s">
        <v>83</v>
      </c>
      <c r="F777" s="60" t="s">
        <v>616</v>
      </c>
      <c r="G777" s="336"/>
      <c r="H777" s="336"/>
      <c r="I777" s="330">
        <v>941428.49</v>
      </c>
      <c r="J777" s="330"/>
      <c r="K777" s="58">
        <v>0</v>
      </c>
      <c r="L777" s="330">
        <v>923646.53</v>
      </c>
      <c r="M777" s="330"/>
      <c r="N777" s="58">
        <v>0</v>
      </c>
      <c r="O777" s="332">
        <v>98.111172522514167</v>
      </c>
      <c r="P777" s="332"/>
      <c r="Q777" s="332"/>
      <c r="R777" s="61">
        <v>0</v>
      </c>
    </row>
    <row r="778" spans="1:18" ht="46.5" customHeight="1" x14ac:dyDescent="0.2">
      <c r="A778" s="339" t="s">
        <v>110</v>
      </c>
      <c r="B778" s="340"/>
      <c r="C778" s="308" t="s">
        <v>613</v>
      </c>
      <c r="D778" s="308"/>
      <c r="E778" s="52" t="s">
        <v>83</v>
      </c>
      <c r="F778" s="52" t="s">
        <v>616</v>
      </c>
      <c r="G778" s="308" t="s">
        <v>111</v>
      </c>
      <c r="H778" s="308"/>
      <c r="I778" s="309">
        <v>196428.49</v>
      </c>
      <c r="J778" s="309"/>
      <c r="K778" s="53">
        <v>0</v>
      </c>
      <c r="L778" s="309">
        <v>178646.53</v>
      </c>
      <c r="M778" s="309"/>
      <c r="N778" s="53">
        <v>0</v>
      </c>
      <c r="O778" s="311">
        <v>90.947362065451927</v>
      </c>
      <c r="P778" s="311"/>
      <c r="Q778" s="311"/>
      <c r="R778" s="55">
        <v>0</v>
      </c>
    </row>
    <row r="779" spans="1:18" ht="46.5" customHeight="1" x14ac:dyDescent="0.2">
      <c r="A779" s="339" t="s">
        <v>112</v>
      </c>
      <c r="B779" s="340"/>
      <c r="C779" s="308" t="s">
        <v>613</v>
      </c>
      <c r="D779" s="308"/>
      <c r="E779" s="52" t="s">
        <v>83</v>
      </c>
      <c r="F779" s="52" t="s">
        <v>616</v>
      </c>
      <c r="G779" s="308" t="s">
        <v>113</v>
      </c>
      <c r="H779" s="308"/>
      <c r="I779" s="309">
        <v>196428.49</v>
      </c>
      <c r="J779" s="309"/>
      <c r="K779" s="53">
        <v>0</v>
      </c>
      <c r="L779" s="309">
        <v>178646.53</v>
      </c>
      <c r="M779" s="309"/>
      <c r="N779" s="53">
        <v>0</v>
      </c>
      <c r="O779" s="311">
        <v>90.947362065451927</v>
      </c>
      <c r="P779" s="311"/>
      <c r="Q779" s="311"/>
      <c r="R779" s="55">
        <v>0</v>
      </c>
    </row>
    <row r="780" spans="1:18" ht="49.5" customHeight="1" x14ac:dyDescent="0.2">
      <c r="A780" s="339" t="s">
        <v>303</v>
      </c>
      <c r="B780" s="340"/>
      <c r="C780" s="308" t="s">
        <v>613</v>
      </c>
      <c r="D780" s="308"/>
      <c r="E780" s="52" t="s">
        <v>83</v>
      </c>
      <c r="F780" s="52" t="s">
        <v>616</v>
      </c>
      <c r="G780" s="308" t="s">
        <v>304</v>
      </c>
      <c r="H780" s="308"/>
      <c r="I780" s="309">
        <v>745000</v>
      </c>
      <c r="J780" s="309"/>
      <c r="K780" s="53">
        <v>0</v>
      </c>
      <c r="L780" s="309">
        <v>745000</v>
      </c>
      <c r="M780" s="309"/>
      <c r="N780" s="53">
        <v>0</v>
      </c>
      <c r="O780" s="311">
        <v>100</v>
      </c>
      <c r="P780" s="311"/>
      <c r="Q780" s="311"/>
      <c r="R780" s="55">
        <v>0</v>
      </c>
    </row>
    <row r="781" spans="1:18" ht="27.75" customHeight="1" x14ac:dyDescent="0.2">
      <c r="A781" s="339" t="s">
        <v>305</v>
      </c>
      <c r="B781" s="340"/>
      <c r="C781" s="308" t="s">
        <v>613</v>
      </c>
      <c r="D781" s="308"/>
      <c r="E781" s="52" t="s">
        <v>83</v>
      </c>
      <c r="F781" s="52" t="s">
        <v>616</v>
      </c>
      <c r="G781" s="308" t="s">
        <v>306</v>
      </c>
      <c r="H781" s="308"/>
      <c r="I781" s="309">
        <v>745000</v>
      </c>
      <c r="J781" s="309"/>
      <c r="K781" s="53">
        <v>0</v>
      </c>
      <c r="L781" s="309">
        <v>745000</v>
      </c>
      <c r="M781" s="309"/>
      <c r="N781" s="53">
        <v>0</v>
      </c>
      <c r="O781" s="311">
        <v>100</v>
      </c>
      <c r="P781" s="311"/>
      <c r="Q781" s="311"/>
      <c r="R781" s="55">
        <v>0</v>
      </c>
    </row>
    <row r="782" spans="1:18" ht="62.25" customHeight="1" x14ac:dyDescent="0.2">
      <c r="A782" s="344" t="s">
        <v>617</v>
      </c>
      <c r="B782" s="345"/>
      <c r="C782" s="336" t="s">
        <v>613</v>
      </c>
      <c r="D782" s="336"/>
      <c r="E782" s="60" t="s">
        <v>83</v>
      </c>
      <c r="F782" s="60" t="s">
        <v>618</v>
      </c>
      <c r="G782" s="336"/>
      <c r="H782" s="336"/>
      <c r="I782" s="330">
        <v>828466745.08000004</v>
      </c>
      <c r="J782" s="330"/>
      <c r="K782" s="58">
        <v>0</v>
      </c>
      <c r="L782" s="330">
        <v>827564163.08000004</v>
      </c>
      <c r="M782" s="330"/>
      <c r="N782" s="58">
        <v>0</v>
      </c>
      <c r="O782" s="332">
        <v>99.891053925174418</v>
      </c>
      <c r="P782" s="332"/>
      <c r="Q782" s="332"/>
      <c r="R782" s="61">
        <v>0</v>
      </c>
    </row>
    <row r="783" spans="1:18" ht="51" customHeight="1" x14ac:dyDescent="0.2">
      <c r="A783" s="339" t="s">
        <v>110</v>
      </c>
      <c r="B783" s="340"/>
      <c r="C783" s="308" t="s">
        <v>613</v>
      </c>
      <c r="D783" s="308"/>
      <c r="E783" s="52" t="s">
        <v>83</v>
      </c>
      <c r="F783" s="52" t="s">
        <v>618</v>
      </c>
      <c r="G783" s="308" t="s">
        <v>111</v>
      </c>
      <c r="H783" s="308"/>
      <c r="I783" s="309">
        <v>83182405.409999996</v>
      </c>
      <c r="J783" s="309"/>
      <c r="K783" s="53">
        <v>0</v>
      </c>
      <c r="L783" s="309">
        <v>82282405.409999996</v>
      </c>
      <c r="M783" s="309"/>
      <c r="N783" s="53">
        <v>0</v>
      </c>
      <c r="O783" s="311">
        <v>98.918040425058678</v>
      </c>
      <c r="P783" s="311"/>
      <c r="Q783" s="311"/>
      <c r="R783" s="55">
        <v>0</v>
      </c>
    </row>
    <row r="784" spans="1:18" ht="47.25" customHeight="1" x14ac:dyDescent="0.2">
      <c r="A784" s="339" t="s">
        <v>112</v>
      </c>
      <c r="B784" s="340"/>
      <c r="C784" s="308" t="s">
        <v>613</v>
      </c>
      <c r="D784" s="308"/>
      <c r="E784" s="52" t="s">
        <v>83</v>
      </c>
      <c r="F784" s="52" t="s">
        <v>618</v>
      </c>
      <c r="G784" s="308" t="s">
        <v>113</v>
      </c>
      <c r="H784" s="308"/>
      <c r="I784" s="309">
        <v>83182405.409999996</v>
      </c>
      <c r="J784" s="309"/>
      <c r="K784" s="53">
        <v>0</v>
      </c>
      <c r="L784" s="309">
        <v>82282405.409999996</v>
      </c>
      <c r="M784" s="309"/>
      <c r="N784" s="53">
        <v>0</v>
      </c>
      <c r="O784" s="311">
        <v>98.918040425058678</v>
      </c>
      <c r="P784" s="311"/>
      <c r="Q784" s="311"/>
      <c r="R784" s="55">
        <v>0</v>
      </c>
    </row>
    <row r="785" spans="1:18" ht="54" customHeight="1" x14ac:dyDescent="0.2">
      <c r="A785" s="339" t="s">
        <v>215</v>
      </c>
      <c r="B785" s="340"/>
      <c r="C785" s="308" t="s">
        <v>613</v>
      </c>
      <c r="D785" s="308"/>
      <c r="E785" s="52" t="s">
        <v>83</v>
      </c>
      <c r="F785" s="52" t="s">
        <v>618</v>
      </c>
      <c r="G785" s="308" t="s">
        <v>216</v>
      </c>
      <c r="H785" s="308"/>
      <c r="I785" s="309">
        <v>745284339.66999996</v>
      </c>
      <c r="J785" s="309"/>
      <c r="K785" s="53">
        <v>0</v>
      </c>
      <c r="L785" s="309">
        <v>745281757.66999996</v>
      </c>
      <c r="M785" s="309"/>
      <c r="N785" s="53">
        <v>0</v>
      </c>
      <c r="O785" s="311">
        <v>99.999653555044361</v>
      </c>
      <c r="P785" s="311"/>
      <c r="Q785" s="311"/>
      <c r="R785" s="55">
        <v>0</v>
      </c>
    </row>
    <row r="786" spans="1:18" ht="34.5" customHeight="1" x14ac:dyDescent="0.2">
      <c r="A786" s="339" t="s">
        <v>217</v>
      </c>
      <c r="B786" s="340"/>
      <c r="C786" s="308" t="s">
        <v>613</v>
      </c>
      <c r="D786" s="308"/>
      <c r="E786" s="52" t="s">
        <v>83</v>
      </c>
      <c r="F786" s="52" t="s">
        <v>618</v>
      </c>
      <c r="G786" s="308" t="s">
        <v>218</v>
      </c>
      <c r="H786" s="308"/>
      <c r="I786" s="309">
        <v>661753206.41999996</v>
      </c>
      <c r="J786" s="309"/>
      <c r="K786" s="53">
        <v>0</v>
      </c>
      <c r="L786" s="309">
        <v>661750624.41999996</v>
      </c>
      <c r="M786" s="309"/>
      <c r="N786" s="53">
        <v>0</v>
      </c>
      <c r="O786" s="311">
        <v>99.999609824331031</v>
      </c>
      <c r="P786" s="311"/>
      <c r="Q786" s="311"/>
      <c r="R786" s="55">
        <v>0</v>
      </c>
    </row>
    <row r="787" spans="1:18" ht="40.5" customHeight="1" x14ac:dyDescent="0.2">
      <c r="A787" s="339" t="s">
        <v>231</v>
      </c>
      <c r="B787" s="340"/>
      <c r="C787" s="308" t="s">
        <v>613</v>
      </c>
      <c r="D787" s="308"/>
      <c r="E787" s="202" t="s">
        <v>83</v>
      </c>
      <c r="F787" s="202" t="s">
        <v>618</v>
      </c>
      <c r="G787" s="308" t="s">
        <v>232</v>
      </c>
      <c r="H787" s="308"/>
      <c r="I787" s="309">
        <v>83531133.25</v>
      </c>
      <c r="J787" s="309"/>
      <c r="K787" s="203">
        <v>0</v>
      </c>
      <c r="L787" s="309">
        <v>83531133.25</v>
      </c>
      <c r="M787" s="309"/>
      <c r="N787" s="203">
        <v>0</v>
      </c>
      <c r="O787" s="311">
        <v>100</v>
      </c>
      <c r="P787" s="311"/>
      <c r="Q787" s="311"/>
      <c r="R787" s="55">
        <v>0</v>
      </c>
    </row>
    <row r="788" spans="1:18" ht="288" customHeight="1" x14ac:dyDescent="0.2">
      <c r="A788" s="346" t="s">
        <v>619</v>
      </c>
      <c r="B788" s="347"/>
      <c r="C788" s="326" t="s">
        <v>613</v>
      </c>
      <c r="D788" s="326"/>
      <c r="E788" s="200" t="s">
        <v>83</v>
      </c>
      <c r="F788" s="200" t="s">
        <v>620</v>
      </c>
      <c r="G788" s="326"/>
      <c r="H788" s="326"/>
      <c r="I788" s="327">
        <v>1852484000</v>
      </c>
      <c r="J788" s="327"/>
      <c r="K788" s="210">
        <v>1852484000</v>
      </c>
      <c r="L788" s="333">
        <v>1836721797.6700001</v>
      </c>
      <c r="M788" s="333"/>
      <c r="N788" s="210">
        <v>1836721800</v>
      </c>
      <c r="O788" s="335">
        <v>99.149131526642094</v>
      </c>
      <c r="P788" s="335"/>
      <c r="Q788" s="335"/>
      <c r="R788" s="56">
        <v>99.149131526642094</v>
      </c>
    </row>
    <row r="789" spans="1:18" ht="51.75" customHeight="1" x14ac:dyDescent="0.2">
      <c r="A789" s="339" t="s">
        <v>215</v>
      </c>
      <c r="B789" s="340"/>
      <c r="C789" s="308" t="s">
        <v>613</v>
      </c>
      <c r="D789" s="308"/>
      <c r="E789" s="52" t="s">
        <v>83</v>
      </c>
      <c r="F789" s="52" t="s">
        <v>620</v>
      </c>
      <c r="G789" s="308" t="s">
        <v>216</v>
      </c>
      <c r="H789" s="308"/>
      <c r="I789" s="309">
        <v>1852484000</v>
      </c>
      <c r="J789" s="309"/>
      <c r="K789" s="58">
        <v>1852484000</v>
      </c>
      <c r="L789" s="330">
        <v>1836721797.6700001</v>
      </c>
      <c r="M789" s="330"/>
      <c r="N789" s="58">
        <v>1836721800</v>
      </c>
      <c r="O789" s="332">
        <v>99.149131526642094</v>
      </c>
      <c r="P789" s="332"/>
      <c r="Q789" s="332"/>
      <c r="R789" s="55">
        <v>99.149131526642094</v>
      </c>
    </row>
    <row r="790" spans="1:18" ht="33.75" customHeight="1" x14ac:dyDescent="0.2">
      <c r="A790" s="339" t="s">
        <v>217</v>
      </c>
      <c r="B790" s="340"/>
      <c r="C790" s="308" t="s">
        <v>613</v>
      </c>
      <c r="D790" s="308"/>
      <c r="E790" s="202" t="s">
        <v>83</v>
      </c>
      <c r="F790" s="202" t="s">
        <v>620</v>
      </c>
      <c r="G790" s="308" t="s">
        <v>218</v>
      </c>
      <c r="H790" s="308"/>
      <c r="I790" s="309">
        <v>1852484000</v>
      </c>
      <c r="J790" s="309"/>
      <c r="K790" s="206">
        <v>1852484000</v>
      </c>
      <c r="L790" s="330">
        <v>1836721797.6700001</v>
      </c>
      <c r="M790" s="330"/>
      <c r="N790" s="206">
        <v>1836721800</v>
      </c>
      <c r="O790" s="332">
        <v>99.149131526642094</v>
      </c>
      <c r="P790" s="332"/>
      <c r="Q790" s="332"/>
      <c r="R790" s="55">
        <v>99.149131526642094</v>
      </c>
    </row>
    <row r="791" spans="1:18" ht="251.25" customHeight="1" x14ac:dyDescent="0.2">
      <c r="A791" s="346" t="s">
        <v>621</v>
      </c>
      <c r="B791" s="347"/>
      <c r="C791" s="326" t="s">
        <v>613</v>
      </c>
      <c r="D791" s="326"/>
      <c r="E791" s="200" t="s">
        <v>83</v>
      </c>
      <c r="F791" s="200" t="s">
        <v>622</v>
      </c>
      <c r="G791" s="326"/>
      <c r="H791" s="326"/>
      <c r="I791" s="333">
        <v>75180000</v>
      </c>
      <c r="J791" s="333"/>
      <c r="K791" s="210">
        <v>75180000</v>
      </c>
      <c r="L791" s="333">
        <v>73928282.519999996</v>
      </c>
      <c r="M791" s="333"/>
      <c r="N791" s="210">
        <v>73928300</v>
      </c>
      <c r="O791" s="335">
        <v>98.335039265762163</v>
      </c>
      <c r="P791" s="335"/>
      <c r="Q791" s="335"/>
      <c r="R791" s="56">
        <v>98.335062516626763</v>
      </c>
    </row>
    <row r="792" spans="1:18" ht="58.5" customHeight="1" x14ac:dyDescent="0.2">
      <c r="A792" s="339" t="s">
        <v>215</v>
      </c>
      <c r="B792" s="340"/>
      <c r="C792" s="308" t="s">
        <v>613</v>
      </c>
      <c r="D792" s="308"/>
      <c r="E792" s="52" t="s">
        <v>83</v>
      </c>
      <c r="F792" s="52" t="s">
        <v>622</v>
      </c>
      <c r="G792" s="308" t="s">
        <v>216</v>
      </c>
      <c r="H792" s="308"/>
      <c r="I792" s="330">
        <v>75180000</v>
      </c>
      <c r="J792" s="330"/>
      <c r="K792" s="58">
        <v>75180000</v>
      </c>
      <c r="L792" s="330">
        <v>73928282.519999996</v>
      </c>
      <c r="M792" s="330"/>
      <c r="N792" s="58">
        <v>73928300</v>
      </c>
      <c r="O792" s="332">
        <v>98.335039265762163</v>
      </c>
      <c r="P792" s="332"/>
      <c r="Q792" s="332"/>
      <c r="R792" s="55">
        <v>98.335062516626763</v>
      </c>
    </row>
    <row r="793" spans="1:18" ht="87" customHeight="1" x14ac:dyDescent="0.2">
      <c r="A793" s="339" t="s">
        <v>623</v>
      </c>
      <c r="B793" s="340"/>
      <c r="C793" s="308" t="s">
        <v>613</v>
      </c>
      <c r="D793" s="308"/>
      <c r="E793" s="52" t="s">
        <v>83</v>
      </c>
      <c r="F793" s="52" t="s">
        <v>622</v>
      </c>
      <c r="G793" s="308" t="s">
        <v>624</v>
      </c>
      <c r="H793" s="308"/>
      <c r="I793" s="330">
        <v>75180000</v>
      </c>
      <c r="J793" s="330"/>
      <c r="K793" s="58">
        <v>75180000</v>
      </c>
      <c r="L793" s="330">
        <v>73928282.519999996</v>
      </c>
      <c r="M793" s="330"/>
      <c r="N793" s="58">
        <v>73928300</v>
      </c>
      <c r="O793" s="332">
        <v>98.335039265762163</v>
      </c>
      <c r="P793" s="332"/>
      <c r="Q793" s="332"/>
      <c r="R793" s="55">
        <v>98.335062516626763</v>
      </c>
    </row>
    <row r="794" spans="1:18" ht="117" customHeight="1" x14ac:dyDescent="0.2">
      <c r="A794" s="344" t="s">
        <v>625</v>
      </c>
      <c r="B794" s="345"/>
      <c r="C794" s="336" t="s">
        <v>613</v>
      </c>
      <c r="D794" s="336"/>
      <c r="E794" s="207" t="s">
        <v>83</v>
      </c>
      <c r="F794" s="207" t="s">
        <v>626</v>
      </c>
      <c r="G794" s="336"/>
      <c r="H794" s="336"/>
      <c r="I794" s="330">
        <v>33832981.109999999</v>
      </c>
      <c r="J794" s="330"/>
      <c r="K794" s="206">
        <v>0</v>
      </c>
      <c r="L794" s="330">
        <v>31732052.609999999</v>
      </c>
      <c r="M794" s="330"/>
      <c r="N794" s="206">
        <v>0</v>
      </c>
      <c r="O794" s="332">
        <v>93.790294466901031</v>
      </c>
      <c r="P794" s="332"/>
      <c r="Q794" s="332"/>
      <c r="R794" s="61">
        <v>0</v>
      </c>
    </row>
    <row r="795" spans="1:18" ht="131.25" customHeight="1" x14ac:dyDescent="0.2">
      <c r="A795" s="346" t="s">
        <v>627</v>
      </c>
      <c r="B795" s="347"/>
      <c r="C795" s="326" t="s">
        <v>613</v>
      </c>
      <c r="D795" s="326"/>
      <c r="E795" s="200" t="s">
        <v>83</v>
      </c>
      <c r="F795" s="200" t="s">
        <v>628</v>
      </c>
      <c r="G795" s="326"/>
      <c r="H795" s="326"/>
      <c r="I795" s="327">
        <v>2787000</v>
      </c>
      <c r="J795" s="327"/>
      <c r="K795" s="201">
        <v>0</v>
      </c>
      <c r="L795" s="327">
        <v>2786975.86</v>
      </c>
      <c r="M795" s="327"/>
      <c r="N795" s="201">
        <v>0</v>
      </c>
      <c r="O795" s="329">
        <v>99.999133835665589</v>
      </c>
      <c r="P795" s="329"/>
      <c r="Q795" s="329"/>
      <c r="R795" s="56">
        <v>0</v>
      </c>
    </row>
    <row r="796" spans="1:18" ht="53.25" customHeight="1" x14ac:dyDescent="0.2">
      <c r="A796" s="339" t="s">
        <v>215</v>
      </c>
      <c r="B796" s="340"/>
      <c r="C796" s="308" t="s">
        <v>613</v>
      </c>
      <c r="D796" s="308"/>
      <c r="E796" s="52" t="s">
        <v>83</v>
      </c>
      <c r="F796" s="52" t="s">
        <v>628</v>
      </c>
      <c r="G796" s="308" t="s">
        <v>216</v>
      </c>
      <c r="H796" s="308"/>
      <c r="I796" s="309">
        <v>2787000</v>
      </c>
      <c r="J796" s="309"/>
      <c r="K796" s="53">
        <v>0</v>
      </c>
      <c r="L796" s="309">
        <v>2786975.86</v>
      </c>
      <c r="M796" s="309"/>
      <c r="N796" s="53">
        <v>0</v>
      </c>
      <c r="O796" s="311">
        <v>99.999133835665589</v>
      </c>
      <c r="P796" s="311"/>
      <c r="Q796" s="311"/>
      <c r="R796" s="55">
        <v>0</v>
      </c>
    </row>
    <row r="797" spans="1:18" ht="39" customHeight="1" x14ac:dyDescent="0.2">
      <c r="A797" s="339" t="s">
        <v>217</v>
      </c>
      <c r="B797" s="340"/>
      <c r="C797" s="308" t="s">
        <v>613</v>
      </c>
      <c r="D797" s="308"/>
      <c r="E797" s="52" t="s">
        <v>83</v>
      </c>
      <c r="F797" s="52" t="s">
        <v>628</v>
      </c>
      <c r="G797" s="308" t="s">
        <v>218</v>
      </c>
      <c r="H797" s="308"/>
      <c r="I797" s="309">
        <v>2787000</v>
      </c>
      <c r="J797" s="309"/>
      <c r="K797" s="53">
        <v>0</v>
      </c>
      <c r="L797" s="309">
        <v>2786975.86</v>
      </c>
      <c r="M797" s="309"/>
      <c r="N797" s="53">
        <v>0</v>
      </c>
      <c r="O797" s="311">
        <v>99.999133835665589</v>
      </c>
      <c r="P797" s="311"/>
      <c r="Q797" s="311"/>
      <c r="R797" s="55">
        <v>0</v>
      </c>
    </row>
    <row r="798" spans="1:18" ht="84" customHeight="1" x14ac:dyDescent="0.2">
      <c r="A798" s="339" t="s">
        <v>629</v>
      </c>
      <c r="B798" s="340"/>
      <c r="C798" s="308" t="s">
        <v>613</v>
      </c>
      <c r="D798" s="308"/>
      <c r="E798" s="52" t="s">
        <v>83</v>
      </c>
      <c r="F798" s="52" t="s">
        <v>630</v>
      </c>
      <c r="G798" s="308"/>
      <c r="H798" s="308"/>
      <c r="I798" s="309">
        <v>13552981.109999999</v>
      </c>
      <c r="J798" s="309"/>
      <c r="K798" s="53">
        <v>0</v>
      </c>
      <c r="L798" s="309">
        <v>11452076.75</v>
      </c>
      <c r="M798" s="309"/>
      <c r="N798" s="53">
        <v>0</v>
      </c>
      <c r="O798" s="311">
        <v>84.498581212882698</v>
      </c>
      <c r="P798" s="311"/>
      <c r="Q798" s="311"/>
      <c r="R798" s="55">
        <v>0</v>
      </c>
    </row>
    <row r="799" spans="1:18" ht="48.75" customHeight="1" x14ac:dyDescent="0.2">
      <c r="A799" s="339" t="s">
        <v>215</v>
      </c>
      <c r="B799" s="340"/>
      <c r="C799" s="308" t="s">
        <v>613</v>
      </c>
      <c r="D799" s="308"/>
      <c r="E799" s="52" t="s">
        <v>83</v>
      </c>
      <c r="F799" s="52" t="s">
        <v>630</v>
      </c>
      <c r="G799" s="308" t="s">
        <v>216</v>
      </c>
      <c r="H799" s="308"/>
      <c r="I799" s="309">
        <v>13552981.109999999</v>
      </c>
      <c r="J799" s="309"/>
      <c r="K799" s="53">
        <v>0</v>
      </c>
      <c r="L799" s="309">
        <v>11452076.75</v>
      </c>
      <c r="M799" s="309"/>
      <c r="N799" s="53">
        <v>0</v>
      </c>
      <c r="O799" s="311">
        <v>84.498581212882698</v>
      </c>
      <c r="P799" s="311"/>
      <c r="Q799" s="311"/>
      <c r="R799" s="55">
        <v>0</v>
      </c>
    </row>
    <row r="800" spans="1:18" ht="33" customHeight="1" x14ac:dyDescent="0.2">
      <c r="A800" s="339" t="s">
        <v>217</v>
      </c>
      <c r="B800" s="340"/>
      <c r="C800" s="308" t="s">
        <v>613</v>
      </c>
      <c r="D800" s="308"/>
      <c r="E800" s="52" t="s">
        <v>83</v>
      </c>
      <c r="F800" s="52" t="s">
        <v>630</v>
      </c>
      <c r="G800" s="308" t="s">
        <v>218</v>
      </c>
      <c r="H800" s="308"/>
      <c r="I800" s="309">
        <v>13552981.109999999</v>
      </c>
      <c r="J800" s="309"/>
      <c r="K800" s="53">
        <v>0</v>
      </c>
      <c r="L800" s="309">
        <v>11452076.75</v>
      </c>
      <c r="M800" s="309"/>
      <c r="N800" s="53">
        <v>0</v>
      </c>
      <c r="O800" s="311">
        <v>84.498581212882698</v>
      </c>
      <c r="P800" s="311"/>
      <c r="Q800" s="311"/>
      <c r="R800" s="55">
        <v>0</v>
      </c>
    </row>
    <row r="801" spans="1:18" ht="62.25" customHeight="1" x14ac:dyDescent="0.2">
      <c r="A801" s="339" t="s">
        <v>631</v>
      </c>
      <c r="B801" s="340"/>
      <c r="C801" s="308" t="s">
        <v>613</v>
      </c>
      <c r="D801" s="308"/>
      <c r="E801" s="52" t="s">
        <v>83</v>
      </c>
      <c r="F801" s="52" t="s">
        <v>632</v>
      </c>
      <c r="G801" s="308"/>
      <c r="H801" s="308"/>
      <c r="I801" s="309">
        <v>17493000</v>
      </c>
      <c r="J801" s="309"/>
      <c r="K801" s="53">
        <v>0</v>
      </c>
      <c r="L801" s="309">
        <v>17493000</v>
      </c>
      <c r="M801" s="309"/>
      <c r="N801" s="53">
        <v>0</v>
      </c>
      <c r="O801" s="311">
        <v>100</v>
      </c>
      <c r="P801" s="311"/>
      <c r="Q801" s="311"/>
      <c r="R801" s="55">
        <v>0</v>
      </c>
    </row>
    <row r="802" spans="1:18" ht="53.25" customHeight="1" x14ac:dyDescent="0.2">
      <c r="A802" s="339" t="s">
        <v>215</v>
      </c>
      <c r="B802" s="340"/>
      <c r="C802" s="308" t="s">
        <v>613</v>
      </c>
      <c r="D802" s="308"/>
      <c r="E802" s="52" t="s">
        <v>83</v>
      </c>
      <c r="F802" s="52" t="s">
        <v>632</v>
      </c>
      <c r="G802" s="308" t="s">
        <v>216</v>
      </c>
      <c r="H802" s="308"/>
      <c r="I802" s="309">
        <v>17493000</v>
      </c>
      <c r="J802" s="309"/>
      <c r="K802" s="53">
        <v>0</v>
      </c>
      <c r="L802" s="309">
        <v>17493000</v>
      </c>
      <c r="M802" s="309"/>
      <c r="N802" s="53">
        <v>0</v>
      </c>
      <c r="O802" s="311">
        <v>100</v>
      </c>
      <c r="P802" s="311"/>
      <c r="Q802" s="311"/>
      <c r="R802" s="55">
        <v>0</v>
      </c>
    </row>
    <row r="803" spans="1:18" ht="27.75" customHeight="1" x14ac:dyDescent="0.2">
      <c r="A803" s="339" t="s">
        <v>217</v>
      </c>
      <c r="B803" s="340"/>
      <c r="C803" s="308" t="s">
        <v>613</v>
      </c>
      <c r="D803" s="308"/>
      <c r="E803" s="52" t="s">
        <v>83</v>
      </c>
      <c r="F803" s="52" t="s">
        <v>632</v>
      </c>
      <c r="G803" s="308" t="s">
        <v>218</v>
      </c>
      <c r="H803" s="308"/>
      <c r="I803" s="309">
        <v>17493000</v>
      </c>
      <c r="J803" s="309"/>
      <c r="K803" s="53">
        <v>0</v>
      </c>
      <c r="L803" s="309">
        <v>17493000</v>
      </c>
      <c r="M803" s="309"/>
      <c r="N803" s="53">
        <v>0</v>
      </c>
      <c r="O803" s="311">
        <v>100</v>
      </c>
      <c r="P803" s="311"/>
      <c r="Q803" s="311"/>
      <c r="R803" s="55">
        <v>0</v>
      </c>
    </row>
    <row r="804" spans="1:18" ht="37.5" customHeight="1" x14ac:dyDescent="0.2">
      <c r="A804" s="344" t="s">
        <v>633</v>
      </c>
      <c r="B804" s="345"/>
      <c r="C804" s="336" t="s">
        <v>613</v>
      </c>
      <c r="D804" s="336"/>
      <c r="E804" s="207" t="s">
        <v>83</v>
      </c>
      <c r="F804" s="207" t="s">
        <v>634</v>
      </c>
      <c r="G804" s="336"/>
      <c r="H804" s="336"/>
      <c r="I804" s="330">
        <v>25315000</v>
      </c>
      <c r="J804" s="330"/>
      <c r="K804" s="206">
        <v>0</v>
      </c>
      <c r="L804" s="330">
        <v>25315000</v>
      </c>
      <c r="M804" s="330"/>
      <c r="N804" s="206">
        <v>0</v>
      </c>
      <c r="O804" s="332">
        <v>100</v>
      </c>
      <c r="P804" s="332"/>
      <c r="Q804" s="332"/>
      <c r="R804" s="61">
        <v>0</v>
      </c>
    </row>
    <row r="805" spans="1:18" ht="174.75" customHeight="1" x14ac:dyDescent="0.2">
      <c r="A805" s="371" t="s">
        <v>635</v>
      </c>
      <c r="B805" s="372"/>
      <c r="C805" s="343" t="s">
        <v>613</v>
      </c>
      <c r="D805" s="343"/>
      <c r="E805" s="212" t="s">
        <v>83</v>
      </c>
      <c r="F805" s="212" t="s">
        <v>636</v>
      </c>
      <c r="G805" s="343"/>
      <c r="H805" s="343"/>
      <c r="I805" s="333">
        <v>25315000</v>
      </c>
      <c r="J805" s="333"/>
      <c r="K805" s="210">
        <v>0</v>
      </c>
      <c r="L805" s="333">
        <v>25315000</v>
      </c>
      <c r="M805" s="333"/>
      <c r="N805" s="210">
        <v>0</v>
      </c>
      <c r="O805" s="335">
        <v>100</v>
      </c>
      <c r="P805" s="335"/>
      <c r="Q805" s="335"/>
      <c r="R805" s="213">
        <v>0</v>
      </c>
    </row>
    <row r="806" spans="1:18" ht="54.75" customHeight="1" x14ac:dyDescent="0.2">
      <c r="A806" s="339" t="s">
        <v>215</v>
      </c>
      <c r="B806" s="340"/>
      <c r="C806" s="308" t="s">
        <v>613</v>
      </c>
      <c r="D806" s="308"/>
      <c r="E806" s="52" t="s">
        <v>83</v>
      </c>
      <c r="F806" s="52" t="s">
        <v>636</v>
      </c>
      <c r="G806" s="308" t="s">
        <v>216</v>
      </c>
      <c r="H806" s="308"/>
      <c r="I806" s="309">
        <v>25315000</v>
      </c>
      <c r="J806" s="309"/>
      <c r="K806" s="53">
        <v>0</v>
      </c>
      <c r="L806" s="309">
        <v>25315000</v>
      </c>
      <c r="M806" s="309"/>
      <c r="N806" s="53">
        <v>0</v>
      </c>
      <c r="O806" s="311">
        <v>100</v>
      </c>
      <c r="P806" s="311"/>
      <c r="Q806" s="311"/>
      <c r="R806" s="55">
        <v>0</v>
      </c>
    </row>
    <row r="807" spans="1:18" ht="83.25" customHeight="1" x14ac:dyDescent="0.2">
      <c r="A807" s="339" t="s">
        <v>623</v>
      </c>
      <c r="B807" s="340"/>
      <c r="C807" s="308" t="s">
        <v>613</v>
      </c>
      <c r="D807" s="308"/>
      <c r="E807" s="52" t="s">
        <v>83</v>
      </c>
      <c r="F807" s="52" t="s">
        <v>636</v>
      </c>
      <c r="G807" s="308" t="s">
        <v>624</v>
      </c>
      <c r="H807" s="308"/>
      <c r="I807" s="309">
        <v>25315000</v>
      </c>
      <c r="J807" s="309"/>
      <c r="K807" s="53">
        <v>0</v>
      </c>
      <c r="L807" s="309">
        <v>25315000</v>
      </c>
      <c r="M807" s="309"/>
      <c r="N807" s="53">
        <v>0</v>
      </c>
      <c r="O807" s="311">
        <v>100</v>
      </c>
      <c r="P807" s="311"/>
      <c r="Q807" s="311"/>
      <c r="R807" s="55">
        <v>0</v>
      </c>
    </row>
    <row r="808" spans="1:18" ht="48.75" customHeight="1" x14ac:dyDescent="0.2">
      <c r="A808" s="344" t="s">
        <v>637</v>
      </c>
      <c r="B808" s="345"/>
      <c r="C808" s="336" t="s">
        <v>613</v>
      </c>
      <c r="D808" s="336"/>
      <c r="E808" s="60" t="s">
        <v>83</v>
      </c>
      <c r="F808" s="60" t="s">
        <v>638</v>
      </c>
      <c r="G808" s="336"/>
      <c r="H808" s="336"/>
      <c r="I808" s="330">
        <v>1105484010.75</v>
      </c>
      <c r="J808" s="330"/>
      <c r="K808" s="58">
        <v>0</v>
      </c>
      <c r="L808" s="330">
        <v>942440751.10000002</v>
      </c>
      <c r="M808" s="330"/>
      <c r="N808" s="58">
        <v>0</v>
      </c>
      <c r="O808" s="332">
        <v>85.251414035433626</v>
      </c>
      <c r="P808" s="332"/>
      <c r="Q808" s="332"/>
      <c r="R808" s="61">
        <v>0</v>
      </c>
    </row>
    <row r="809" spans="1:18" ht="42.75" customHeight="1" x14ac:dyDescent="0.2">
      <c r="A809" s="339" t="s">
        <v>639</v>
      </c>
      <c r="B809" s="340"/>
      <c r="C809" s="308" t="s">
        <v>613</v>
      </c>
      <c r="D809" s="308"/>
      <c r="E809" s="52" t="s">
        <v>83</v>
      </c>
      <c r="F809" s="52" t="s">
        <v>640</v>
      </c>
      <c r="G809" s="308"/>
      <c r="H809" s="308"/>
      <c r="I809" s="309">
        <v>1105484010.75</v>
      </c>
      <c r="J809" s="309"/>
      <c r="K809" s="53">
        <v>0</v>
      </c>
      <c r="L809" s="309">
        <v>942440751.10000002</v>
      </c>
      <c r="M809" s="309"/>
      <c r="N809" s="53">
        <v>0</v>
      </c>
      <c r="O809" s="311">
        <v>85.251414035433626</v>
      </c>
      <c r="P809" s="311"/>
      <c r="Q809" s="311"/>
      <c r="R809" s="55">
        <v>0</v>
      </c>
    </row>
    <row r="810" spans="1:18" ht="51.75" customHeight="1" x14ac:dyDescent="0.2">
      <c r="A810" s="339" t="s">
        <v>641</v>
      </c>
      <c r="B810" s="340"/>
      <c r="C810" s="308" t="s">
        <v>613</v>
      </c>
      <c r="D810" s="308"/>
      <c r="E810" s="52" t="s">
        <v>83</v>
      </c>
      <c r="F810" s="52" t="s">
        <v>642</v>
      </c>
      <c r="G810" s="308"/>
      <c r="H810" s="308"/>
      <c r="I810" s="309">
        <v>1105484010.75</v>
      </c>
      <c r="J810" s="309"/>
      <c r="K810" s="53">
        <v>0</v>
      </c>
      <c r="L810" s="309">
        <v>942440751.10000002</v>
      </c>
      <c r="M810" s="309"/>
      <c r="N810" s="53">
        <v>0</v>
      </c>
      <c r="O810" s="311">
        <v>85.251414035433626</v>
      </c>
      <c r="P810" s="311"/>
      <c r="Q810" s="311"/>
      <c r="R810" s="55">
        <v>0</v>
      </c>
    </row>
    <row r="811" spans="1:18" ht="65.25" customHeight="1" x14ac:dyDescent="0.2">
      <c r="A811" s="339" t="s">
        <v>643</v>
      </c>
      <c r="B811" s="340"/>
      <c r="C811" s="308" t="s">
        <v>613</v>
      </c>
      <c r="D811" s="308"/>
      <c r="E811" s="52" t="s">
        <v>83</v>
      </c>
      <c r="F811" s="52" t="s">
        <v>644</v>
      </c>
      <c r="G811" s="308"/>
      <c r="H811" s="308"/>
      <c r="I811" s="309">
        <v>43990.75</v>
      </c>
      <c r="J811" s="309"/>
      <c r="K811" s="53">
        <v>0</v>
      </c>
      <c r="L811" s="309">
        <v>29310.75</v>
      </c>
      <c r="M811" s="309"/>
      <c r="N811" s="53">
        <v>0</v>
      </c>
      <c r="O811" s="311">
        <v>66.629348215249792</v>
      </c>
      <c r="P811" s="311"/>
      <c r="Q811" s="311"/>
      <c r="R811" s="55">
        <v>0</v>
      </c>
    </row>
    <row r="812" spans="1:18" ht="45.75" customHeight="1" x14ac:dyDescent="0.2">
      <c r="A812" s="339" t="s">
        <v>110</v>
      </c>
      <c r="B812" s="340"/>
      <c r="C812" s="308" t="s">
        <v>613</v>
      </c>
      <c r="D812" s="308"/>
      <c r="E812" s="202" t="s">
        <v>83</v>
      </c>
      <c r="F812" s="202" t="s">
        <v>644</v>
      </c>
      <c r="G812" s="308" t="s">
        <v>111</v>
      </c>
      <c r="H812" s="308"/>
      <c r="I812" s="309">
        <v>29304.6</v>
      </c>
      <c r="J812" s="309"/>
      <c r="K812" s="203">
        <v>0</v>
      </c>
      <c r="L812" s="309">
        <v>29304.6</v>
      </c>
      <c r="M812" s="309"/>
      <c r="N812" s="203">
        <v>0</v>
      </c>
      <c r="O812" s="311">
        <v>100</v>
      </c>
      <c r="P812" s="311"/>
      <c r="Q812" s="311"/>
      <c r="R812" s="55">
        <v>0</v>
      </c>
    </row>
    <row r="813" spans="1:18" ht="45.75" customHeight="1" x14ac:dyDescent="0.2">
      <c r="A813" s="346" t="s">
        <v>112</v>
      </c>
      <c r="B813" s="347"/>
      <c r="C813" s="326" t="s">
        <v>613</v>
      </c>
      <c r="D813" s="326"/>
      <c r="E813" s="200" t="s">
        <v>83</v>
      </c>
      <c r="F813" s="200" t="s">
        <v>644</v>
      </c>
      <c r="G813" s="326" t="s">
        <v>113</v>
      </c>
      <c r="H813" s="326"/>
      <c r="I813" s="327">
        <v>29304.6</v>
      </c>
      <c r="J813" s="327"/>
      <c r="K813" s="201">
        <v>0</v>
      </c>
      <c r="L813" s="327">
        <v>29304.6</v>
      </c>
      <c r="M813" s="327"/>
      <c r="N813" s="201">
        <v>0</v>
      </c>
      <c r="O813" s="329">
        <v>100</v>
      </c>
      <c r="P813" s="329"/>
      <c r="Q813" s="329"/>
      <c r="R813" s="56">
        <v>0</v>
      </c>
    </row>
    <row r="814" spans="1:18" ht="49.5" customHeight="1" x14ac:dyDescent="0.2">
      <c r="A814" s="339" t="s">
        <v>303</v>
      </c>
      <c r="B814" s="340"/>
      <c r="C814" s="308" t="s">
        <v>613</v>
      </c>
      <c r="D814" s="308"/>
      <c r="E814" s="52" t="s">
        <v>83</v>
      </c>
      <c r="F814" s="52" t="s">
        <v>644</v>
      </c>
      <c r="G814" s="308" t="s">
        <v>304</v>
      </c>
      <c r="H814" s="308"/>
      <c r="I814" s="309">
        <v>14686.15</v>
      </c>
      <c r="J814" s="309"/>
      <c r="K814" s="53">
        <v>0</v>
      </c>
      <c r="L814" s="309">
        <v>6.15</v>
      </c>
      <c r="M814" s="309"/>
      <c r="N814" s="53">
        <v>0</v>
      </c>
      <c r="O814" s="311">
        <v>4.1876189471032235E-2</v>
      </c>
      <c r="P814" s="311"/>
      <c r="Q814" s="311"/>
      <c r="R814" s="55">
        <v>0</v>
      </c>
    </row>
    <row r="815" spans="1:18" ht="39" customHeight="1" x14ac:dyDescent="0.2">
      <c r="A815" s="339" t="s">
        <v>305</v>
      </c>
      <c r="B815" s="340"/>
      <c r="C815" s="308" t="s">
        <v>613</v>
      </c>
      <c r="D815" s="308"/>
      <c r="E815" s="52" t="s">
        <v>83</v>
      </c>
      <c r="F815" s="52" t="s">
        <v>644</v>
      </c>
      <c r="G815" s="308" t="s">
        <v>306</v>
      </c>
      <c r="H815" s="308"/>
      <c r="I815" s="309">
        <v>14686.15</v>
      </c>
      <c r="J815" s="309"/>
      <c r="K815" s="53">
        <v>0</v>
      </c>
      <c r="L815" s="309">
        <v>6.15</v>
      </c>
      <c r="M815" s="309"/>
      <c r="N815" s="53">
        <v>0</v>
      </c>
      <c r="O815" s="311">
        <v>4.1876189471032235E-2</v>
      </c>
      <c r="P815" s="311"/>
      <c r="Q815" s="311"/>
      <c r="R815" s="55">
        <v>0</v>
      </c>
    </row>
    <row r="816" spans="1:18" ht="44.25" customHeight="1" x14ac:dyDescent="0.2">
      <c r="A816" s="339" t="s">
        <v>645</v>
      </c>
      <c r="B816" s="340"/>
      <c r="C816" s="308" t="s">
        <v>613</v>
      </c>
      <c r="D816" s="308"/>
      <c r="E816" s="52" t="s">
        <v>83</v>
      </c>
      <c r="F816" s="52" t="s">
        <v>646</v>
      </c>
      <c r="G816" s="308"/>
      <c r="H816" s="308"/>
      <c r="I816" s="309">
        <v>357150000</v>
      </c>
      <c r="J816" s="309"/>
      <c r="K816" s="53">
        <v>0</v>
      </c>
      <c r="L816" s="309">
        <v>357150000</v>
      </c>
      <c r="M816" s="309"/>
      <c r="N816" s="53">
        <v>0</v>
      </c>
      <c r="O816" s="311">
        <v>100</v>
      </c>
      <c r="P816" s="311"/>
      <c r="Q816" s="311"/>
      <c r="R816" s="55">
        <v>0</v>
      </c>
    </row>
    <row r="817" spans="1:18" ht="45.75" customHeight="1" x14ac:dyDescent="0.2">
      <c r="A817" s="339" t="s">
        <v>303</v>
      </c>
      <c r="B817" s="340"/>
      <c r="C817" s="308" t="s">
        <v>613</v>
      </c>
      <c r="D817" s="308"/>
      <c r="E817" s="52" t="s">
        <v>83</v>
      </c>
      <c r="F817" s="52" t="s">
        <v>646</v>
      </c>
      <c r="G817" s="308" t="s">
        <v>304</v>
      </c>
      <c r="H817" s="308"/>
      <c r="I817" s="309">
        <v>357150000</v>
      </c>
      <c r="J817" s="309"/>
      <c r="K817" s="53">
        <v>0</v>
      </c>
      <c r="L817" s="309">
        <v>357150000</v>
      </c>
      <c r="M817" s="309"/>
      <c r="N817" s="53">
        <v>0</v>
      </c>
      <c r="O817" s="311">
        <v>100</v>
      </c>
      <c r="P817" s="311"/>
      <c r="Q817" s="311"/>
      <c r="R817" s="55">
        <v>0</v>
      </c>
    </row>
    <row r="818" spans="1:18" ht="33" customHeight="1" x14ac:dyDescent="0.2">
      <c r="A818" s="339" t="s">
        <v>305</v>
      </c>
      <c r="B818" s="340"/>
      <c r="C818" s="308" t="s">
        <v>613</v>
      </c>
      <c r="D818" s="308"/>
      <c r="E818" s="52" t="s">
        <v>83</v>
      </c>
      <c r="F818" s="52" t="s">
        <v>646</v>
      </c>
      <c r="G818" s="308" t="s">
        <v>306</v>
      </c>
      <c r="H818" s="308"/>
      <c r="I818" s="309">
        <v>357150000</v>
      </c>
      <c r="J818" s="309"/>
      <c r="K818" s="53">
        <v>0</v>
      </c>
      <c r="L818" s="309">
        <v>357150000</v>
      </c>
      <c r="M818" s="309"/>
      <c r="N818" s="53">
        <v>0</v>
      </c>
      <c r="O818" s="311">
        <v>100</v>
      </c>
      <c r="P818" s="311"/>
      <c r="Q818" s="311"/>
      <c r="R818" s="55">
        <v>0</v>
      </c>
    </row>
    <row r="819" spans="1:18" ht="66" customHeight="1" x14ac:dyDescent="0.2">
      <c r="A819" s="339" t="s">
        <v>647</v>
      </c>
      <c r="B819" s="340"/>
      <c r="C819" s="308" t="s">
        <v>613</v>
      </c>
      <c r="D819" s="308"/>
      <c r="E819" s="52" t="s">
        <v>83</v>
      </c>
      <c r="F819" s="52" t="s">
        <v>648</v>
      </c>
      <c r="G819" s="308"/>
      <c r="H819" s="308"/>
      <c r="I819" s="309">
        <v>197743000</v>
      </c>
      <c r="J819" s="309"/>
      <c r="K819" s="53">
        <v>0</v>
      </c>
      <c r="L819" s="309">
        <v>197743000</v>
      </c>
      <c r="M819" s="309"/>
      <c r="N819" s="53">
        <v>0</v>
      </c>
      <c r="O819" s="311">
        <v>100</v>
      </c>
      <c r="P819" s="311"/>
      <c r="Q819" s="311"/>
      <c r="R819" s="55">
        <v>0</v>
      </c>
    </row>
    <row r="820" spans="1:18" ht="44.25" customHeight="1" x14ac:dyDescent="0.2">
      <c r="A820" s="339" t="s">
        <v>303</v>
      </c>
      <c r="B820" s="340"/>
      <c r="C820" s="308" t="s">
        <v>613</v>
      </c>
      <c r="D820" s="308"/>
      <c r="E820" s="52" t="s">
        <v>83</v>
      </c>
      <c r="F820" s="52" t="s">
        <v>648</v>
      </c>
      <c r="G820" s="308" t="s">
        <v>304</v>
      </c>
      <c r="H820" s="308"/>
      <c r="I820" s="309">
        <v>197743000</v>
      </c>
      <c r="J820" s="309"/>
      <c r="K820" s="53">
        <v>0</v>
      </c>
      <c r="L820" s="309">
        <v>197743000</v>
      </c>
      <c r="M820" s="309"/>
      <c r="N820" s="53">
        <v>0</v>
      </c>
      <c r="O820" s="311">
        <v>100</v>
      </c>
      <c r="P820" s="311"/>
      <c r="Q820" s="311"/>
      <c r="R820" s="55">
        <v>0</v>
      </c>
    </row>
    <row r="821" spans="1:18" ht="28.5" customHeight="1" x14ac:dyDescent="0.2">
      <c r="A821" s="339" t="s">
        <v>305</v>
      </c>
      <c r="B821" s="340"/>
      <c r="C821" s="308" t="s">
        <v>613</v>
      </c>
      <c r="D821" s="308"/>
      <c r="E821" s="52" t="s">
        <v>83</v>
      </c>
      <c r="F821" s="52" t="s">
        <v>648</v>
      </c>
      <c r="G821" s="308" t="s">
        <v>306</v>
      </c>
      <c r="H821" s="308"/>
      <c r="I821" s="309">
        <v>197743000</v>
      </c>
      <c r="J821" s="309"/>
      <c r="K821" s="53">
        <v>0</v>
      </c>
      <c r="L821" s="309">
        <v>197743000</v>
      </c>
      <c r="M821" s="309"/>
      <c r="N821" s="53">
        <v>0</v>
      </c>
      <c r="O821" s="311">
        <v>100</v>
      </c>
      <c r="P821" s="311"/>
      <c r="Q821" s="311"/>
      <c r="R821" s="55">
        <v>0</v>
      </c>
    </row>
    <row r="822" spans="1:18" ht="50.25" customHeight="1" x14ac:dyDescent="0.2">
      <c r="A822" s="339" t="s">
        <v>645</v>
      </c>
      <c r="B822" s="340"/>
      <c r="C822" s="308" t="s">
        <v>613</v>
      </c>
      <c r="D822" s="308"/>
      <c r="E822" s="52" t="s">
        <v>83</v>
      </c>
      <c r="F822" s="52" t="s">
        <v>649</v>
      </c>
      <c r="G822" s="308"/>
      <c r="H822" s="308"/>
      <c r="I822" s="309">
        <v>195510740</v>
      </c>
      <c r="J822" s="309"/>
      <c r="K822" s="53">
        <v>0</v>
      </c>
      <c r="L822" s="309">
        <v>194745420</v>
      </c>
      <c r="M822" s="309"/>
      <c r="N822" s="53">
        <v>0</v>
      </c>
      <c r="O822" s="311">
        <v>99.608553473839862</v>
      </c>
      <c r="P822" s="311"/>
      <c r="Q822" s="311"/>
      <c r="R822" s="55">
        <v>0</v>
      </c>
    </row>
    <row r="823" spans="1:18" ht="47.25" customHeight="1" x14ac:dyDescent="0.2">
      <c r="A823" s="339" t="s">
        <v>303</v>
      </c>
      <c r="B823" s="340"/>
      <c r="C823" s="308" t="s">
        <v>613</v>
      </c>
      <c r="D823" s="308"/>
      <c r="E823" s="52" t="s">
        <v>83</v>
      </c>
      <c r="F823" s="52" t="s">
        <v>649</v>
      </c>
      <c r="G823" s="308" t="s">
        <v>304</v>
      </c>
      <c r="H823" s="308"/>
      <c r="I823" s="309">
        <v>195510740</v>
      </c>
      <c r="J823" s="309"/>
      <c r="K823" s="53">
        <v>0</v>
      </c>
      <c r="L823" s="309">
        <v>194745420</v>
      </c>
      <c r="M823" s="309"/>
      <c r="N823" s="53">
        <v>0</v>
      </c>
      <c r="O823" s="311">
        <v>99.608553473839862</v>
      </c>
      <c r="P823" s="311"/>
      <c r="Q823" s="311"/>
      <c r="R823" s="55">
        <v>0</v>
      </c>
    </row>
    <row r="824" spans="1:18" ht="33.75" customHeight="1" x14ac:dyDescent="0.2">
      <c r="A824" s="339" t="s">
        <v>305</v>
      </c>
      <c r="B824" s="340"/>
      <c r="C824" s="308" t="s">
        <v>613</v>
      </c>
      <c r="D824" s="308"/>
      <c r="E824" s="202" t="s">
        <v>83</v>
      </c>
      <c r="F824" s="202" t="s">
        <v>649</v>
      </c>
      <c r="G824" s="308" t="s">
        <v>306</v>
      </c>
      <c r="H824" s="308"/>
      <c r="I824" s="309">
        <v>195510740</v>
      </c>
      <c r="J824" s="309"/>
      <c r="K824" s="203">
        <v>0</v>
      </c>
      <c r="L824" s="309">
        <v>194745420</v>
      </c>
      <c r="M824" s="309"/>
      <c r="N824" s="203">
        <v>0</v>
      </c>
      <c r="O824" s="311">
        <v>99.608553473839862</v>
      </c>
      <c r="P824" s="311"/>
      <c r="Q824" s="311"/>
      <c r="R824" s="55">
        <v>0</v>
      </c>
    </row>
    <row r="825" spans="1:18" ht="51" customHeight="1" x14ac:dyDescent="0.2">
      <c r="A825" s="346" t="s">
        <v>645</v>
      </c>
      <c r="B825" s="347"/>
      <c r="C825" s="326" t="s">
        <v>613</v>
      </c>
      <c r="D825" s="326"/>
      <c r="E825" s="200" t="s">
        <v>83</v>
      </c>
      <c r="F825" s="200" t="s">
        <v>650</v>
      </c>
      <c r="G825" s="326"/>
      <c r="H825" s="326"/>
      <c r="I825" s="327">
        <v>131722130</v>
      </c>
      <c r="J825" s="327"/>
      <c r="K825" s="201">
        <v>0</v>
      </c>
      <c r="L825" s="327">
        <v>107326783.87</v>
      </c>
      <c r="M825" s="327"/>
      <c r="N825" s="201">
        <v>0</v>
      </c>
      <c r="O825" s="329">
        <v>81.479690519732713</v>
      </c>
      <c r="P825" s="329"/>
      <c r="Q825" s="329"/>
      <c r="R825" s="56">
        <v>0</v>
      </c>
    </row>
    <row r="826" spans="1:18" ht="51.75" customHeight="1" x14ac:dyDescent="0.2">
      <c r="A826" s="339" t="s">
        <v>303</v>
      </c>
      <c r="B826" s="340"/>
      <c r="C826" s="308" t="s">
        <v>613</v>
      </c>
      <c r="D826" s="308"/>
      <c r="E826" s="52" t="s">
        <v>83</v>
      </c>
      <c r="F826" s="52" t="s">
        <v>650</v>
      </c>
      <c r="G826" s="308" t="s">
        <v>304</v>
      </c>
      <c r="H826" s="308"/>
      <c r="I826" s="309">
        <v>131722130</v>
      </c>
      <c r="J826" s="309"/>
      <c r="K826" s="53">
        <v>0</v>
      </c>
      <c r="L826" s="309">
        <v>107326783.87</v>
      </c>
      <c r="M826" s="309"/>
      <c r="N826" s="53">
        <v>0</v>
      </c>
      <c r="O826" s="311">
        <v>81.479690519732713</v>
      </c>
      <c r="P826" s="311"/>
      <c r="Q826" s="311"/>
      <c r="R826" s="55">
        <v>0</v>
      </c>
    </row>
    <row r="827" spans="1:18" ht="30.75" customHeight="1" x14ac:dyDescent="0.2">
      <c r="A827" s="339" t="s">
        <v>305</v>
      </c>
      <c r="B827" s="340"/>
      <c r="C827" s="308" t="s">
        <v>613</v>
      </c>
      <c r="D827" s="308"/>
      <c r="E827" s="52" t="s">
        <v>83</v>
      </c>
      <c r="F827" s="52" t="s">
        <v>650</v>
      </c>
      <c r="G827" s="308" t="s">
        <v>306</v>
      </c>
      <c r="H827" s="308"/>
      <c r="I827" s="309">
        <v>131722130</v>
      </c>
      <c r="J827" s="309"/>
      <c r="K827" s="53">
        <v>0</v>
      </c>
      <c r="L827" s="309">
        <v>107326783.87</v>
      </c>
      <c r="M827" s="309"/>
      <c r="N827" s="53">
        <v>0</v>
      </c>
      <c r="O827" s="311">
        <v>81.479690519732713</v>
      </c>
      <c r="P827" s="311"/>
      <c r="Q827" s="311"/>
      <c r="R827" s="55">
        <v>0</v>
      </c>
    </row>
    <row r="828" spans="1:18" ht="57.75" customHeight="1" x14ac:dyDescent="0.2">
      <c r="A828" s="339" t="s">
        <v>647</v>
      </c>
      <c r="B828" s="340"/>
      <c r="C828" s="308" t="s">
        <v>613</v>
      </c>
      <c r="D828" s="308"/>
      <c r="E828" s="52" t="s">
        <v>83</v>
      </c>
      <c r="F828" s="52" t="s">
        <v>651</v>
      </c>
      <c r="G828" s="308"/>
      <c r="H828" s="308"/>
      <c r="I828" s="309">
        <v>25137500</v>
      </c>
      <c r="J828" s="309"/>
      <c r="K828" s="53">
        <v>0</v>
      </c>
      <c r="L828" s="309">
        <v>6435965.4100000001</v>
      </c>
      <c r="M828" s="309"/>
      <c r="N828" s="53">
        <v>0</v>
      </c>
      <c r="O828" s="311">
        <v>25.603044893088018</v>
      </c>
      <c r="P828" s="311"/>
      <c r="Q828" s="311"/>
      <c r="R828" s="55">
        <v>0</v>
      </c>
    </row>
    <row r="829" spans="1:18" ht="48.75" customHeight="1" x14ac:dyDescent="0.2">
      <c r="A829" s="339" t="s">
        <v>303</v>
      </c>
      <c r="B829" s="340"/>
      <c r="C829" s="308" t="s">
        <v>613</v>
      </c>
      <c r="D829" s="308"/>
      <c r="E829" s="52" t="s">
        <v>83</v>
      </c>
      <c r="F829" s="52" t="s">
        <v>651</v>
      </c>
      <c r="G829" s="308" t="s">
        <v>304</v>
      </c>
      <c r="H829" s="308"/>
      <c r="I829" s="309">
        <v>25137500</v>
      </c>
      <c r="J829" s="309"/>
      <c r="K829" s="53">
        <v>0</v>
      </c>
      <c r="L829" s="309">
        <v>6435965.4100000001</v>
      </c>
      <c r="M829" s="309"/>
      <c r="N829" s="53">
        <v>0</v>
      </c>
      <c r="O829" s="311">
        <v>25.603044893088018</v>
      </c>
      <c r="P829" s="311"/>
      <c r="Q829" s="311"/>
      <c r="R829" s="55">
        <v>0</v>
      </c>
    </row>
    <row r="830" spans="1:18" ht="31.5" customHeight="1" x14ac:dyDescent="0.2">
      <c r="A830" s="339" t="s">
        <v>305</v>
      </c>
      <c r="B830" s="340"/>
      <c r="C830" s="308" t="s">
        <v>613</v>
      </c>
      <c r="D830" s="308"/>
      <c r="E830" s="52" t="s">
        <v>83</v>
      </c>
      <c r="F830" s="52" t="s">
        <v>651</v>
      </c>
      <c r="G830" s="308" t="s">
        <v>306</v>
      </c>
      <c r="H830" s="308"/>
      <c r="I830" s="309">
        <v>25137500</v>
      </c>
      <c r="J830" s="309"/>
      <c r="K830" s="53">
        <v>0</v>
      </c>
      <c r="L830" s="309">
        <v>6435965.4100000001</v>
      </c>
      <c r="M830" s="309"/>
      <c r="N830" s="53">
        <v>0</v>
      </c>
      <c r="O830" s="311">
        <v>25.603044893088018</v>
      </c>
      <c r="P830" s="311"/>
      <c r="Q830" s="311"/>
      <c r="R830" s="55">
        <v>0</v>
      </c>
    </row>
    <row r="831" spans="1:18" ht="46.5" customHeight="1" x14ac:dyDescent="0.2">
      <c r="A831" s="339" t="s">
        <v>645</v>
      </c>
      <c r="B831" s="340"/>
      <c r="C831" s="308" t="s">
        <v>613</v>
      </c>
      <c r="D831" s="308"/>
      <c r="E831" s="52" t="s">
        <v>83</v>
      </c>
      <c r="F831" s="52" t="s">
        <v>652</v>
      </c>
      <c r="G831" s="308"/>
      <c r="H831" s="308"/>
      <c r="I831" s="309">
        <v>111494320</v>
      </c>
      <c r="J831" s="309"/>
      <c r="K831" s="53">
        <v>0</v>
      </c>
      <c r="L831" s="309">
        <v>72942861.109999999</v>
      </c>
      <c r="M831" s="309"/>
      <c r="N831" s="53">
        <v>0</v>
      </c>
      <c r="O831" s="311">
        <v>65.422939132684064</v>
      </c>
      <c r="P831" s="311"/>
      <c r="Q831" s="311"/>
      <c r="R831" s="55">
        <v>0</v>
      </c>
    </row>
    <row r="832" spans="1:18" ht="48" customHeight="1" x14ac:dyDescent="0.2">
      <c r="A832" s="339" t="s">
        <v>303</v>
      </c>
      <c r="B832" s="340"/>
      <c r="C832" s="308" t="s">
        <v>613</v>
      </c>
      <c r="D832" s="308"/>
      <c r="E832" s="52" t="s">
        <v>83</v>
      </c>
      <c r="F832" s="52" t="s">
        <v>652</v>
      </c>
      <c r="G832" s="308" t="s">
        <v>304</v>
      </c>
      <c r="H832" s="308"/>
      <c r="I832" s="309">
        <v>111494320</v>
      </c>
      <c r="J832" s="309"/>
      <c r="K832" s="53">
        <v>0</v>
      </c>
      <c r="L832" s="309">
        <v>72942861.109999999</v>
      </c>
      <c r="M832" s="309"/>
      <c r="N832" s="53">
        <v>0</v>
      </c>
      <c r="O832" s="311">
        <v>65.422939132684064</v>
      </c>
      <c r="P832" s="311"/>
      <c r="Q832" s="311"/>
      <c r="R832" s="55">
        <v>0</v>
      </c>
    </row>
    <row r="833" spans="1:18" ht="30" customHeight="1" x14ac:dyDescent="0.2">
      <c r="A833" s="339" t="s">
        <v>305</v>
      </c>
      <c r="B833" s="340"/>
      <c r="C833" s="308" t="s">
        <v>613</v>
      </c>
      <c r="D833" s="308"/>
      <c r="E833" s="52" t="s">
        <v>83</v>
      </c>
      <c r="F833" s="52" t="s">
        <v>652</v>
      </c>
      <c r="G833" s="308" t="s">
        <v>306</v>
      </c>
      <c r="H833" s="308"/>
      <c r="I833" s="309">
        <v>111494320</v>
      </c>
      <c r="J833" s="309"/>
      <c r="K833" s="53">
        <v>0</v>
      </c>
      <c r="L833" s="309">
        <v>72942861.109999999</v>
      </c>
      <c r="M833" s="309"/>
      <c r="N833" s="53">
        <v>0</v>
      </c>
      <c r="O833" s="311">
        <v>65.422939132684064</v>
      </c>
      <c r="P833" s="311"/>
      <c r="Q833" s="311"/>
      <c r="R833" s="55">
        <v>0</v>
      </c>
    </row>
    <row r="834" spans="1:18" ht="60.75" customHeight="1" x14ac:dyDescent="0.2">
      <c r="A834" s="339" t="s">
        <v>647</v>
      </c>
      <c r="B834" s="340"/>
      <c r="C834" s="308" t="s">
        <v>613</v>
      </c>
      <c r="D834" s="308"/>
      <c r="E834" s="52" t="s">
        <v>83</v>
      </c>
      <c r="F834" s="52" t="s">
        <v>653</v>
      </c>
      <c r="G834" s="308"/>
      <c r="H834" s="308"/>
      <c r="I834" s="309">
        <v>86682330</v>
      </c>
      <c r="J834" s="309"/>
      <c r="K834" s="53">
        <v>0</v>
      </c>
      <c r="L834" s="309">
        <v>6067409.96</v>
      </c>
      <c r="M834" s="309"/>
      <c r="N834" s="53">
        <v>0</v>
      </c>
      <c r="O834" s="311">
        <v>6.9995926043981509</v>
      </c>
      <c r="P834" s="311"/>
      <c r="Q834" s="311"/>
      <c r="R834" s="55">
        <v>0</v>
      </c>
    </row>
    <row r="835" spans="1:18" ht="43.5" customHeight="1" x14ac:dyDescent="0.2">
      <c r="A835" s="339" t="s">
        <v>303</v>
      </c>
      <c r="B835" s="340"/>
      <c r="C835" s="308" t="s">
        <v>613</v>
      </c>
      <c r="D835" s="308"/>
      <c r="E835" s="52" t="s">
        <v>83</v>
      </c>
      <c r="F835" s="52" t="s">
        <v>653</v>
      </c>
      <c r="G835" s="308" t="s">
        <v>304</v>
      </c>
      <c r="H835" s="308"/>
      <c r="I835" s="309">
        <v>86682330</v>
      </c>
      <c r="J835" s="309"/>
      <c r="K835" s="53">
        <v>0</v>
      </c>
      <c r="L835" s="309">
        <v>6067409.96</v>
      </c>
      <c r="M835" s="309"/>
      <c r="N835" s="53">
        <v>0</v>
      </c>
      <c r="O835" s="311">
        <v>6.9995926043981509</v>
      </c>
      <c r="P835" s="311"/>
      <c r="Q835" s="311"/>
      <c r="R835" s="55">
        <v>0</v>
      </c>
    </row>
    <row r="836" spans="1:18" ht="27" customHeight="1" x14ac:dyDescent="0.2">
      <c r="A836" s="339" t="s">
        <v>305</v>
      </c>
      <c r="B836" s="340"/>
      <c r="C836" s="308" t="s">
        <v>613</v>
      </c>
      <c r="D836" s="308"/>
      <c r="E836" s="52" t="s">
        <v>83</v>
      </c>
      <c r="F836" s="52" t="s">
        <v>653</v>
      </c>
      <c r="G836" s="308" t="s">
        <v>306</v>
      </c>
      <c r="H836" s="308"/>
      <c r="I836" s="309">
        <v>86682330</v>
      </c>
      <c r="J836" s="309"/>
      <c r="K836" s="53">
        <v>0</v>
      </c>
      <c r="L836" s="309">
        <v>6067409.96</v>
      </c>
      <c r="M836" s="309"/>
      <c r="N836" s="53">
        <v>0</v>
      </c>
      <c r="O836" s="311">
        <v>6.9995926043981509</v>
      </c>
      <c r="P836" s="311"/>
      <c r="Q836" s="311"/>
      <c r="R836" s="55">
        <v>0</v>
      </c>
    </row>
    <row r="837" spans="1:18" ht="27" customHeight="1" x14ac:dyDescent="0.2">
      <c r="A837" s="348" t="s">
        <v>654</v>
      </c>
      <c r="B837" s="349"/>
      <c r="C837" s="314" t="s">
        <v>613</v>
      </c>
      <c r="D837" s="314"/>
      <c r="E837" s="204" t="s">
        <v>85</v>
      </c>
      <c r="F837" s="204"/>
      <c r="G837" s="314"/>
      <c r="H837" s="314"/>
      <c r="I837" s="315">
        <v>7351267962.0799999</v>
      </c>
      <c r="J837" s="315"/>
      <c r="K837" s="205">
        <v>3315467000</v>
      </c>
      <c r="L837" s="315">
        <v>7322196223.6499996</v>
      </c>
      <c r="M837" s="315"/>
      <c r="N837" s="205">
        <v>3304578300</v>
      </c>
      <c r="O837" s="317">
        <v>99.604534366316656</v>
      </c>
      <c r="P837" s="317"/>
      <c r="Q837" s="317"/>
      <c r="R837" s="51">
        <v>99.671578694645433</v>
      </c>
    </row>
    <row r="838" spans="1:18" ht="31.5" customHeight="1" x14ac:dyDescent="0.2">
      <c r="A838" s="371" t="s">
        <v>201</v>
      </c>
      <c r="B838" s="372"/>
      <c r="C838" s="343" t="s">
        <v>613</v>
      </c>
      <c r="D838" s="343"/>
      <c r="E838" s="212" t="s">
        <v>85</v>
      </c>
      <c r="F838" s="212" t="s">
        <v>202</v>
      </c>
      <c r="G838" s="343"/>
      <c r="H838" s="343"/>
      <c r="I838" s="333">
        <v>4586022033.96</v>
      </c>
      <c r="J838" s="333"/>
      <c r="K838" s="210">
        <v>3315467000</v>
      </c>
      <c r="L838" s="333">
        <v>4563480342.3299999</v>
      </c>
      <c r="M838" s="333"/>
      <c r="N838" s="210">
        <v>3304578300</v>
      </c>
      <c r="O838" s="335">
        <v>99.508469617828339</v>
      </c>
      <c r="P838" s="335"/>
      <c r="Q838" s="335"/>
      <c r="R838" s="213">
        <v>99.671578694645433</v>
      </c>
    </row>
    <row r="839" spans="1:18" ht="27.75" customHeight="1" x14ac:dyDescent="0.2">
      <c r="A839" s="344" t="s">
        <v>203</v>
      </c>
      <c r="B839" s="345"/>
      <c r="C839" s="336" t="s">
        <v>613</v>
      </c>
      <c r="D839" s="336"/>
      <c r="E839" s="60" t="s">
        <v>85</v>
      </c>
      <c r="F839" s="60" t="s">
        <v>204</v>
      </c>
      <c r="G839" s="336"/>
      <c r="H839" s="336"/>
      <c r="I839" s="330">
        <v>4584972881.46</v>
      </c>
      <c r="J839" s="330"/>
      <c r="K839" s="58">
        <v>3315378000</v>
      </c>
      <c r="L839" s="330">
        <v>4562431327.1099997</v>
      </c>
      <c r="M839" s="330"/>
      <c r="N839" s="58">
        <v>3304507000</v>
      </c>
      <c r="O839" s="332">
        <v>99.508360137937785</v>
      </c>
      <c r="P839" s="332"/>
      <c r="Q839" s="332"/>
      <c r="R839" s="61">
        <v>99.672103754081732</v>
      </c>
    </row>
    <row r="840" spans="1:18" ht="51.75" customHeight="1" x14ac:dyDescent="0.2">
      <c r="A840" s="344" t="s">
        <v>205</v>
      </c>
      <c r="B840" s="345"/>
      <c r="C840" s="336" t="s">
        <v>613</v>
      </c>
      <c r="D840" s="336"/>
      <c r="E840" s="60" t="s">
        <v>85</v>
      </c>
      <c r="F840" s="60" t="s">
        <v>206</v>
      </c>
      <c r="G840" s="336"/>
      <c r="H840" s="336"/>
      <c r="I840" s="330">
        <v>4240044868.1500001</v>
      </c>
      <c r="J840" s="330"/>
      <c r="K840" s="58">
        <v>3315378000</v>
      </c>
      <c r="L840" s="330">
        <v>4227530029.21</v>
      </c>
      <c r="M840" s="330"/>
      <c r="N840" s="58">
        <v>3304507000</v>
      </c>
      <c r="O840" s="332">
        <v>99.704841827641772</v>
      </c>
      <c r="P840" s="332"/>
      <c r="Q840" s="332"/>
      <c r="R840" s="61">
        <v>99.672103754081732</v>
      </c>
    </row>
    <row r="841" spans="1:18" ht="60.75" customHeight="1" x14ac:dyDescent="0.2">
      <c r="A841" s="339" t="s">
        <v>615</v>
      </c>
      <c r="B841" s="340"/>
      <c r="C841" s="308" t="s">
        <v>613</v>
      </c>
      <c r="D841" s="308"/>
      <c r="E841" s="52" t="s">
        <v>85</v>
      </c>
      <c r="F841" s="52" t="s">
        <v>616</v>
      </c>
      <c r="G841" s="308"/>
      <c r="H841" s="308"/>
      <c r="I841" s="309">
        <v>12781052.91</v>
      </c>
      <c r="J841" s="309"/>
      <c r="K841" s="53">
        <v>0</v>
      </c>
      <c r="L841" s="309">
        <v>11817966.25</v>
      </c>
      <c r="M841" s="309"/>
      <c r="N841" s="53">
        <v>0</v>
      </c>
      <c r="O841" s="311">
        <v>92.464731452238397</v>
      </c>
      <c r="P841" s="311"/>
      <c r="Q841" s="311"/>
      <c r="R841" s="55">
        <v>0</v>
      </c>
    </row>
    <row r="842" spans="1:18" ht="48.75" customHeight="1" x14ac:dyDescent="0.2">
      <c r="A842" s="339" t="s">
        <v>110</v>
      </c>
      <c r="B842" s="340"/>
      <c r="C842" s="308" t="s">
        <v>613</v>
      </c>
      <c r="D842" s="308"/>
      <c r="E842" s="52" t="s">
        <v>85</v>
      </c>
      <c r="F842" s="52" t="s">
        <v>616</v>
      </c>
      <c r="G842" s="308" t="s">
        <v>111</v>
      </c>
      <c r="H842" s="308"/>
      <c r="I842" s="309">
        <v>12781052.91</v>
      </c>
      <c r="J842" s="309"/>
      <c r="K842" s="53">
        <v>0</v>
      </c>
      <c r="L842" s="309">
        <v>11817966.25</v>
      </c>
      <c r="M842" s="309"/>
      <c r="N842" s="53">
        <v>0</v>
      </c>
      <c r="O842" s="311">
        <v>92.464731452238397</v>
      </c>
      <c r="P842" s="311"/>
      <c r="Q842" s="311"/>
      <c r="R842" s="55">
        <v>0</v>
      </c>
    </row>
    <row r="843" spans="1:18" ht="57" customHeight="1" x14ac:dyDescent="0.2">
      <c r="A843" s="339" t="s">
        <v>112</v>
      </c>
      <c r="B843" s="340"/>
      <c r="C843" s="308" t="s">
        <v>613</v>
      </c>
      <c r="D843" s="308"/>
      <c r="E843" s="52" t="s">
        <v>85</v>
      </c>
      <c r="F843" s="52" t="s">
        <v>616</v>
      </c>
      <c r="G843" s="308" t="s">
        <v>113</v>
      </c>
      <c r="H843" s="308"/>
      <c r="I843" s="309">
        <v>12781052.91</v>
      </c>
      <c r="J843" s="309"/>
      <c r="K843" s="53">
        <v>0</v>
      </c>
      <c r="L843" s="309">
        <v>11817966.25</v>
      </c>
      <c r="M843" s="309"/>
      <c r="N843" s="53">
        <v>0</v>
      </c>
      <c r="O843" s="311">
        <v>92.464731452238397</v>
      </c>
      <c r="P843" s="311"/>
      <c r="Q843" s="311"/>
      <c r="R843" s="55">
        <v>0</v>
      </c>
    </row>
    <row r="844" spans="1:18" ht="105.75" customHeight="1" x14ac:dyDescent="0.2">
      <c r="A844" s="339" t="s">
        <v>655</v>
      </c>
      <c r="B844" s="340"/>
      <c r="C844" s="308" t="s">
        <v>613</v>
      </c>
      <c r="D844" s="308"/>
      <c r="E844" s="52" t="s">
        <v>85</v>
      </c>
      <c r="F844" s="52" t="s">
        <v>656</v>
      </c>
      <c r="G844" s="308"/>
      <c r="H844" s="308"/>
      <c r="I844" s="309">
        <v>911885815.24000001</v>
      </c>
      <c r="J844" s="309"/>
      <c r="K844" s="53">
        <v>0</v>
      </c>
      <c r="L844" s="309">
        <v>911205033.34000003</v>
      </c>
      <c r="M844" s="309"/>
      <c r="N844" s="53">
        <v>0</v>
      </c>
      <c r="O844" s="311">
        <v>99.925343514656944</v>
      </c>
      <c r="P844" s="311"/>
      <c r="Q844" s="311"/>
      <c r="R844" s="55">
        <v>0</v>
      </c>
    </row>
    <row r="845" spans="1:18" ht="52.5" customHeight="1" x14ac:dyDescent="0.2">
      <c r="A845" s="339" t="s">
        <v>110</v>
      </c>
      <c r="B845" s="340"/>
      <c r="C845" s="308" t="s">
        <v>613</v>
      </c>
      <c r="D845" s="308"/>
      <c r="E845" s="52" t="s">
        <v>85</v>
      </c>
      <c r="F845" s="52" t="s">
        <v>656</v>
      </c>
      <c r="G845" s="308" t="s">
        <v>111</v>
      </c>
      <c r="H845" s="308"/>
      <c r="I845" s="309">
        <v>218538955.41999999</v>
      </c>
      <c r="J845" s="309"/>
      <c r="K845" s="53">
        <v>0</v>
      </c>
      <c r="L845" s="309">
        <v>217940373.52000001</v>
      </c>
      <c r="M845" s="309"/>
      <c r="N845" s="53">
        <v>0</v>
      </c>
      <c r="O845" s="311">
        <v>99.726098306432547</v>
      </c>
      <c r="P845" s="311"/>
      <c r="Q845" s="311"/>
      <c r="R845" s="55">
        <v>0</v>
      </c>
    </row>
    <row r="846" spans="1:18" ht="52.5" customHeight="1" x14ac:dyDescent="0.2">
      <c r="A846" s="339" t="s">
        <v>112</v>
      </c>
      <c r="B846" s="340"/>
      <c r="C846" s="308" t="s">
        <v>613</v>
      </c>
      <c r="D846" s="308"/>
      <c r="E846" s="52" t="s">
        <v>85</v>
      </c>
      <c r="F846" s="52" t="s">
        <v>656</v>
      </c>
      <c r="G846" s="308" t="s">
        <v>113</v>
      </c>
      <c r="H846" s="308"/>
      <c r="I846" s="309">
        <v>218538955.41999999</v>
      </c>
      <c r="J846" s="309"/>
      <c r="K846" s="53">
        <v>0</v>
      </c>
      <c r="L846" s="309">
        <v>217940373.52000001</v>
      </c>
      <c r="M846" s="309"/>
      <c r="N846" s="53">
        <v>0</v>
      </c>
      <c r="O846" s="311">
        <v>99.726098306432547</v>
      </c>
      <c r="P846" s="311"/>
      <c r="Q846" s="311"/>
      <c r="R846" s="55">
        <v>0</v>
      </c>
    </row>
    <row r="847" spans="1:18" ht="55.5" customHeight="1" x14ac:dyDescent="0.2">
      <c r="A847" s="339" t="s">
        <v>215</v>
      </c>
      <c r="B847" s="340"/>
      <c r="C847" s="308" t="s">
        <v>613</v>
      </c>
      <c r="D847" s="308"/>
      <c r="E847" s="202" t="s">
        <v>85</v>
      </c>
      <c r="F847" s="202" t="s">
        <v>656</v>
      </c>
      <c r="G847" s="308" t="s">
        <v>216</v>
      </c>
      <c r="H847" s="308"/>
      <c r="I847" s="309">
        <v>693346859.82000005</v>
      </c>
      <c r="J847" s="309"/>
      <c r="K847" s="203">
        <v>0</v>
      </c>
      <c r="L847" s="309">
        <v>693264659.82000005</v>
      </c>
      <c r="M847" s="309"/>
      <c r="N847" s="203">
        <v>0</v>
      </c>
      <c r="O847" s="311">
        <v>99.988144462063133</v>
      </c>
      <c r="P847" s="311"/>
      <c r="Q847" s="311"/>
      <c r="R847" s="55">
        <v>0</v>
      </c>
    </row>
    <row r="848" spans="1:18" ht="30.75" customHeight="1" x14ac:dyDescent="0.2">
      <c r="A848" s="346" t="s">
        <v>217</v>
      </c>
      <c r="B848" s="347"/>
      <c r="C848" s="326" t="s">
        <v>613</v>
      </c>
      <c r="D848" s="326"/>
      <c r="E848" s="200" t="s">
        <v>85</v>
      </c>
      <c r="F848" s="200" t="s">
        <v>656</v>
      </c>
      <c r="G848" s="326" t="s">
        <v>218</v>
      </c>
      <c r="H848" s="326"/>
      <c r="I848" s="327">
        <v>660458814.35000002</v>
      </c>
      <c r="J848" s="327"/>
      <c r="K848" s="201">
        <v>0</v>
      </c>
      <c r="L848" s="327">
        <v>660376614.35000002</v>
      </c>
      <c r="M848" s="327"/>
      <c r="N848" s="201">
        <v>0</v>
      </c>
      <c r="O848" s="329">
        <v>99.987554106597713</v>
      </c>
      <c r="P848" s="329"/>
      <c r="Q848" s="329"/>
      <c r="R848" s="56">
        <v>0</v>
      </c>
    </row>
    <row r="849" spans="1:18" ht="35.25" customHeight="1" x14ac:dyDescent="0.2">
      <c r="A849" s="339" t="s">
        <v>231</v>
      </c>
      <c r="B849" s="340"/>
      <c r="C849" s="308" t="s">
        <v>613</v>
      </c>
      <c r="D849" s="308"/>
      <c r="E849" s="52" t="s">
        <v>85</v>
      </c>
      <c r="F849" s="52" t="s">
        <v>656</v>
      </c>
      <c r="G849" s="308" t="s">
        <v>232</v>
      </c>
      <c r="H849" s="308"/>
      <c r="I849" s="309">
        <v>32888045.469999999</v>
      </c>
      <c r="J849" s="309"/>
      <c r="K849" s="53">
        <v>0</v>
      </c>
      <c r="L849" s="309">
        <v>32888045.469999999</v>
      </c>
      <c r="M849" s="309"/>
      <c r="N849" s="53">
        <v>0</v>
      </c>
      <c r="O849" s="311">
        <v>100</v>
      </c>
      <c r="P849" s="311"/>
      <c r="Q849" s="311"/>
      <c r="R849" s="55">
        <v>0</v>
      </c>
    </row>
    <row r="850" spans="1:18" ht="351" customHeight="1" x14ac:dyDescent="0.2">
      <c r="A850" s="339" t="s">
        <v>65</v>
      </c>
      <c r="B850" s="340"/>
      <c r="C850" s="308" t="s">
        <v>613</v>
      </c>
      <c r="D850" s="308"/>
      <c r="E850" s="52" t="s">
        <v>85</v>
      </c>
      <c r="F850" s="52" t="s">
        <v>657</v>
      </c>
      <c r="G850" s="308"/>
      <c r="H850" s="308"/>
      <c r="I850" s="330">
        <v>108873000</v>
      </c>
      <c r="J850" s="330"/>
      <c r="K850" s="58">
        <v>108873000</v>
      </c>
      <c r="L850" s="330">
        <v>108873000</v>
      </c>
      <c r="M850" s="330"/>
      <c r="N850" s="58">
        <v>108873000</v>
      </c>
      <c r="O850" s="332">
        <v>100</v>
      </c>
      <c r="P850" s="332"/>
      <c r="Q850" s="332"/>
      <c r="R850" s="55">
        <v>100</v>
      </c>
    </row>
    <row r="851" spans="1:18" ht="51" customHeight="1" x14ac:dyDescent="0.2">
      <c r="A851" s="339" t="s">
        <v>215</v>
      </c>
      <c r="B851" s="340"/>
      <c r="C851" s="308" t="s">
        <v>613</v>
      </c>
      <c r="D851" s="308"/>
      <c r="E851" s="52" t="s">
        <v>85</v>
      </c>
      <c r="F851" s="52" t="s">
        <v>657</v>
      </c>
      <c r="G851" s="308" t="s">
        <v>216</v>
      </c>
      <c r="H851" s="308"/>
      <c r="I851" s="330">
        <v>108873000</v>
      </c>
      <c r="J851" s="330"/>
      <c r="K851" s="58">
        <v>108873000</v>
      </c>
      <c r="L851" s="330">
        <v>108873000</v>
      </c>
      <c r="M851" s="330"/>
      <c r="N851" s="58">
        <v>108873000</v>
      </c>
      <c r="O851" s="332">
        <v>100</v>
      </c>
      <c r="P851" s="332"/>
      <c r="Q851" s="332"/>
      <c r="R851" s="55">
        <v>100</v>
      </c>
    </row>
    <row r="852" spans="1:18" ht="30" customHeight="1" x14ac:dyDescent="0.2">
      <c r="A852" s="339" t="s">
        <v>217</v>
      </c>
      <c r="B852" s="340"/>
      <c r="C852" s="308" t="s">
        <v>613</v>
      </c>
      <c r="D852" s="308"/>
      <c r="E852" s="202" t="s">
        <v>85</v>
      </c>
      <c r="F852" s="202" t="s">
        <v>657</v>
      </c>
      <c r="G852" s="308" t="s">
        <v>218</v>
      </c>
      <c r="H852" s="308"/>
      <c r="I852" s="330">
        <v>108873000</v>
      </c>
      <c r="J852" s="330"/>
      <c r="K852" s="206">
        <v>108873000</v>
      </c>
      <c r="L852" s="330">
        <v>108873000</v>
      </c>
      <c r="M852" s="330"/>
      <c r="N852" s="206">
        <v>108873000</v>
      </c>
      <c r="O852" s="332">
        <v>100</v>
      </c>
      <c r="P852" s="332"/>
      <c r="Q852" s="332"/>
      <c r="R852" s="55">
        <v>100</v>
      </c>
    </row>
    <row r="853" spans="1:18" ht="292.5" customHeight="1" x14ac:dyDescent="0.2">
      <c r="A853" s="346" t="s">
        <v>619</v>
      </c>
      <c r="B853" s="347"/>
      <c r="C853" s="326" t="s">
        <v>613</v>
      </c>
      <c r="D853" s="326"/>
      <c r="E853" s="200" t="s">
        <v>85</v>
      </c>
      <c r="F853" s="200" t="s">
        <v>620</v>
      </c>
      <c r="G853" s="326"/>
      <c r="H853" s="326"/>
      <c r="I853" s="333">
        <v>2964617000</v>
      </c>
      <c r="J853" s="333"/>
      <c r="K853" s="210">
        <v>2964617000</v>
      </c>
      <c r="L853" s="333">
        <v>2956152232.3099999</v>
      </c>
      <c r="M853" s="333"/>
      <c r="N853" s="210">
        <v>2956152200</v>
      </c>
      <c r="O853" s="335">
        <v>99.714473482072052</v>
      </c>
      <c r="P853" s="335"/>
      <c r="Q853" s="335"/>
      <c r="R853" s="56">
        <v>99.714472392217942</v>
      </c>
    </row>
    <row r="854" spans="1:18" ht="54" customHeight="1" x14ac:dyDescent="0.2">
      <c r="A854" s="339" t="s">
        <v>215</v>
      </c>
      <c r="B854" s="340"/>
      <c r="C854" s="308" t="s">
        <v>613</v>
      </c>
      <c r="D854" s="308"/>
      <c r="E854" s="52" t="s">
        <v>85</v>
      </c>
      <c r="F854" s="52" t="s">
        <v>620</v>
      </c>
      <c r="G854" s="308" t="s">
        <v>216</v>
      </c>
      <c r="H854" s="308"/>
      <c r="I854" s="330">
        <v>2964617000</v>
      </c>
      <c r="J854" s="330"/>
      <c r="K854" s="58">
        <v>2964617000</v>
      </c>
      <c r="L854" s="330">
        <v>2956152232.3099999</v>
      </c>
      <c r="M854" s="330"/>
      <c r="N854" s="58">
        <v>2956152200</v>
      </c>
      <c r="O854" s="332">
        <v>99.714473482072052</v>
      </c>
      <c r="P854" s="332"/>
      <c r="Q854" s="332"/>
      <c r="R854" s="55">
        <v>99.714472392217942</v>
      </c>
    </row>
    <row r="855" spans="1:18" ht="36" customHeight="1" x14ac:dyDescent="0.2">
      <c r="A855" s="344" t="s">
        <v>217</v>
      </c>
      <c r="B855" s="345"/>
      <c r="C855" s="336" t="s">
        <v>613</v>
      </c>
      <c r="D855" s="336"/>
      <c r="E855" s="207" t="s">
        <v>85</v>
      </c>
      <c r="F855" s="207" t="s">
        <v>620</v>
      </c>
      <c r="G855" s="336" t="s">
        <v>218</v>
      </c>
      <c r="H855" s="336"/>
      <c r="I855" s="330">
        <v>2964617000</v>
      </c>
      <c r="J855" s="330"/>
      <c r="K855" s="206">
        <v>2964617000</v>
      </c>
      <c r="L855" s="330">
        <v>2956152232.3099999</v>
      </c>
      <c r="M855" s="330"/>
      <c r="N855" s="206">
        <v>2956152200</v>
      </c>
      <c r="O855" s="332">
        <v>99.714473482072052</v>
      </c>
      <c r="P855" s="332"/>
      <c r="Q855" s="332"/>
      <c r="R855" s="55">
        <v>99.714472392217942</v>
      </c>
    </row>
    <row r="856" spans="1:18" ht="268.5" customHeight="1" x14ac:dyDescent="0.2">
      <c r="A856" s="371" t="s">
        <v>621</v>
      </c>
      <c r="B856" s="372"/>
      <c r="C856" s="343" t="s">
        <v>613</v>
      </c>
      <c r="D856" s="343"/>
      <c r="E856" s="212" t="s">
        <v>85</v>
      </c>
      <c r="F856" s="212" t="s">
        <v>622</v>
      </c>
      <c r="G856" s="343"/>
      <c r="H856" s="343"/>
      <c r="I856" s="333">
        <v>241888000</v>
      </c>
      <c r="J856" s="333"/>
      <c r="K856" s="210">
        <v>241888000</v>
      </c>
      <c r="L856" s="333">
        <v>239481797.31</v>
      </c>
      <c r="M856" s="333"/>
      <c r="N856" s="210">
        <v>239481800</v>
      </c>
      <c r="O856" s="335">
        <v>99.005240983430355</v>
      </c>
      <c r="P856" s="335"/>
      <c r="Q856" s="335"/>
      <c r="R856" s="56">
        <v>99.005242095515271</v>
      </c>
    </row>
    <row r="857" spans="1:18" ht="59.25" customHeight="1" x14ac:dyDescent="0.2">
      <c r="A857" s="344" t="s">
        <v>215</v>
      </c>
      <c r="B857" s="345"/>
      <c r="C857" s="336" t="s">
        <v>613</v>
      </c>
      <c r="D857" s="336"/>
      <c r="E857" s="60" t="s">
        <v>85</v>
      </c>
      <c r="F857" s="60" t="s">
        <v>622</v>
      </c>
      <c r="G857" s="336" t="s">
        <v>216</v>
      </c>
      <c r="H857" s="336"/>
      <c r="I857" s="330">
        <v>241888000</v>
      </c>
      <c r="J857" s="330"/>
      <c r="K857" s="58">
        <v>241888000</v>
      </c>
      <c r="L857" s="330">
        <v>239481797.31</v>
      </c>
      <c r="M857" s="330"/>
      <c r="N857" s="58">
        <v>239481800</v>
      </c>
      <c r="O857" s="332">
        <v>99.005240983430355</v>
      </c>
      <c r="P857" s="332"/>
      <c r="Q857" s="332"/>
      <c r="R857" s="55">
        <v>99.005242095515271</v>
      </c>
    </row>
    <row r="858" spans="1:18" ht="89.25" customHeight="1" x14ac:dyDescent="0.2">
      <c r="A858" s="344" t="s">
        <v>623</v>
      </c>
      <c r="B858" s="345"/>
      <c r="C858" s="336" t="s">
        <v>613</v>
      </c>
      <c r="D858" s="336"/>
      <c r="E858" s="60" t="s">
        <v>85</v>
      </c>
      <c r="F858" s="60" t="s">
        <v>622</v>
      </c>
      <c r="G858" s="336" t="s">
        <v>624</v>
      </c>
      <c r="H858" s="336"/>
      <c r="I858" s="330">
        <v>241888000</v>
      </c>
      <c r="J858" s="330"/>
      <c r="K858" s="58">
        <v>241888000</v>
      </c>
      <c r="L858" s="330">
        <v>239481797.31</v>
      </c>
      <c r="M858" s="330"/>
      <c r="N858" s="58">
        <v>239481800</v>
      </c>
      <c r="O858" s="332">
        <v>99.005240983430355</v>
      </c>
      <c r="P858" s="332"/>
      <c r="Q858" s="332"/>
      <c r="R858" s="55">
        <v>99.005242095515271</v>
      </c>
    </row>
    <row r="859" spans="1:18" ht="117.75" customHeight="1" x14ac:dyDescent="0.2">
      <c r="A859" s="344" t="s">
        <v>625</v>
      </c>
      <c r="B859" s="345"/>
      <c r="C859" s="336" t="s">
        <v>613</v>
      </c>
      <c r="D859" s="336"/>
      <c r="E859" s="207" t="s">
        <v>85</v>
      </c>
      <c r="F859" s="207" t="s">
        <v>626</v>
      </c>
      <c r="G859" s="336"/>
      <c r="H859" s="336"/>
      <c r="I859" s="330">
        <v>332963829.23000002</v>
      </c>
      <c r="J859" s="330"/>
      <c r="K859" s="206">
        <v>89000</v>
      </c>
      <c r="L859" s="330">
        <v>322938978.04000002</v>
      </c>
      <c r="M859" s="330"/>
      <c r="N859" s="206">
        <v>71300</v>
      </c>
      <c r="O859" s="332">
        <v>96.989207142054113</v>
      </c>
      <c r="P859" s="332"/>
      <c r="Q859" s="332"/>
      <c r="R859" s="61">
        <v>80.112359550561791</v>
      </c>
    </row>
    <row r="860" spans="1:18" ht="75" customHeight="1" x14ac:dyDescent="0.2">
      <c r="A860" s="371" t="s">
        <v>658</v>
      </c>
      <c r="B860" s="372"/>
      <c r="C860" s="343" t="s">
        <v>613</v>
      </c>
      <c r="D860" s="343"/>
      <c r="E860" s="212" t="s">
        <v>85</v>
      </c>
      <c r="F860" s="212" t="s">
        <v>659</v>
      </c>
      <c r="G860" s="343"/>
      <c r="H860" s="343"/>
      <c r="I860" s="333">
        <v>89000</v>
      </c>
      <c r="J860" s="333"/>
      <c r="K860" s="210">
        <v>89000</v>
      </c>
      <c r="L860" s="333">
        <v>71266.17</v>
      </c>
      <c r="M860" s="333"/>
      <c r="N860" s="210">
        <v>71300</v>
      </c>
      <c r="O860" s="335">
        <v>80.074348314606738</v>
      </c>
      <c r="P860" s="335"/>
      <c r="Q860" s="335"/>
      <c r="R860" s="213">
        <v>80.112359550561791</v>
      </c>
    </row>
    <row r="861" spans="1:18" ht="49.5" customHeight="1" x14ac:dyDescent="0.2">
      <c r="A861" s="344" t="s">
        <v>215</v>
      </c>
      <c r="B861" s="345"/>
      <c r="C861" s="336" t="s">
        <v>613</v>
      </c>
      <c r="D861" s="336"/>
      <c r="E861" s="60" t="s">
        <v>85</v>
      </c>
      <c r="F861" s="60" t="s">
        <v>659</v>
      </c>
      <c r="G861" s="336" t="s">
        <v>216</v>
      </c>
      <c r="H861" s="336"/>
      <c r="I861" s="330">
        <v>89000</v>
      </c>
      <c r="J861" s="330"/>
      <c r="K861" s="58">
        <v>89000</v>
      </c>
      <c r="L861" s="330">
        <v>71266.17</v>
      </c>
      <c r="M861" s="330"/>
      <c r="N861" s="58">
        <v>71300</v>
      </c>
      <c r="O861" s="332">
        <v>80.074348314606738</v>
      </c>
      <c r="P861" s="332"/>
      <c r="Q861" s="332"/>
      <c r="R861" s="61">
        <v>80.112359550561791</v>
      </c>
    </row>
    <row r="862" spans="1:18" ht="39" customHeight="1" x14ac:dyDescent="0.2">
      <c r="A862" s="344" t="s">
        <v>217</v>
      </c>
      <c r="B862" s="345"/>
      <c r="C862" s="336" t="s">
        <v>613</v>
      </c>
      <c r="D862" s="336"/>
      <c r="E862" s="60" t="s">
        <v>85</v>
      </c>
      <c r="F862" s="60" t="s">
        <v>659</v>
      </c>
      <c r="G862" s="336" t="s">
        <v>218</v>
      </c>
      <c r="H862" s="336"/>
      <c r="I862" s="330">
        <v>89000</v>
      </c>
      <c r="J862" s="330"/>
      <c r="K862" s="58">
        <v>89000</v>
      </c>
      <c r="L862" s="330">
        <v>71266.17</v>
      </c>
      <c r="M862" s="330"/>
      <c r="N862" s="58">
        <v>71300</v>
      </c>
      <c r="O862" s="332">
        <v>80.074348314606738</v>
      </c>
      <c r="P862" s="332"/>
      <c r="Q862" s="332"/>
      <c r="R862" s="61">
        <v>80.112359550561791</v>
      </c>
    </row>
    <row r="863" spans="1:18" ht="109.5" customHeight="1" x14ac:dyDescent="0.2">
      <c r="A863" s="339" t="s">
        <v>660</v>
      </c>
      <c r="B863" s="340"/>
      <c r="C863" s="308" t="s">
        <v>613</v>
      </c>
      <c r="D863" s="308"/>
      <c r="E863" s="52" t="s">
        <v>85</v>
      </c>
      <c r="F863" s="52" t="s">
        <v>661</v>
      </c>
      <c r="G863" s="308"/>
      <c r="H863" s="308"/>
      <c r="I863" s="309">
        <v>394800</v>
      </c>
      <c r="J863" s="309"/>
      <c r="K863" s="53">
        <v>0</v>
      </c>
      <c r="L863" s="309">
        <v>394733.69</v>
      </c>
      <c r="M863" s="309"/>
      <c r="N863" s="53">
        <v>0</v>
      </c>
      <c r="O863" s="311">
        <v>99.983204154002024</v>
      </c>
      <c r="P863" s="311"/>
      <c r="Q863" s="311"/>
      <c r="R863" s="55">
        <v>0</v>
      </c>
    </row>
    <row r="864" spans="1:18" ht="45" customHeight="1" x14ac:dyDescent="0.2">
      <c r="A864" s="339" t="s">
        <v>110</v>
      </c>
      <c r="B864" s="340"/>
      <c r="C864" s="308" t="s">
        <v>613</v>
      </c>
      <c r="D864" s="308"/>
      <c r="E864" s="52" t="s">
        <v>85</v>
      </c>
      <c r="F864" s="52" t="s">
        <v>661</v>
      </c>
      <c r="G864" s="308" t="s">
        <v>111</v>
      </c>
      <c r="H864" s="308"/>
      <c r="I864" s="309">
        <v>394800</v>
      </c>
      <c r="J864" s="309"/>
      <c r="K864" s="53">
        <v>0</v>
      </c>
      <c r="L864" s="309">
        <v>394733.69</v>
      </c>
      <c r="M864" s="309"/>
      <c r="N864" s="53">
        <v>0</v>
      </c>
      <c r="O864" s="311">
        <v>99.983204154002024</v>
      </c>
      <c r="P864" s="311"/>
      <c r="Q864" s="311"/>
      <c r="R864" s="55">
        <v>0</v>
      </c>
    </row>
    <row r="865" spans="1:18" ht="56.25" customHeight="1" x14ac:dyDescent="0.2">
      <c r="A865" s="339" t="s">
        <v>112</v>
      </c>
      <c r="B865" s="340"/>
      <c r="C865" s="308" t="s">
        <v>613</v>
      </c>
      <c r="D865" s="308"/>
      <c r="E865" s="52" t="s">
        <v>85</v>
      </c>
      <c r="F865" s="52" t="s">
        <v>661</v>
      </c>
      <c r="G865" s="308" t="s">
        <v>113</v>
      </c>
      <c r="H865" s="308"/>
      <c r="I865" s="309">
        <v>394800</v>
      </c>
      <c r="J865" s="309"/>
      <c r="K865" s="53">
        <v>0</v>
      </c>
      <c r="L865" s="309">
        <v>394733.69</v>
      </c>
      <c r="M865" s="309"/>
      <c r="N865" s="53">
        <v>0</v>
      </c>
      <c r="O865" s="311">
        <v>99.983204154002024</v>
      </c>
      <c r="P865" s="311"/>
      <c r="Q865" s="311"/>
      <c r="R865" s="55">
        <v>0</v>
      </c>
    </row>
    <row r="866" spans="1:18" ht="74.25" customHeight="1" x14ac:dyDescent="0.2">
      <c r="A866" s="339" t="s">
        <v>662</v>
      </c>
      <c r="B866" s="340"/>
      <c r="C866" s="308" t="s">
        <v>613</v>
      </c>
      <c r="D866" s="308"/>
      <c r="E866" s="52" t="s">
        <v>85</v>
      </c>
      <c r="F866" s="52" t="s">
        <v>663</v>
      </c>
      <c r="G866" s="308"/>
      <c r="H866" s="308"/>
      <c r="I866" s="309">
        <v>215132029.22999999</v>
      </c>
      <c r="J866" s="309"/>
      <c r="K866" s="53">
        <v>0</v>
      </c>
      <c r="L866" s="309">
        <v>205557900.21000001</v>
      </c>
      <c r="M866" s="309"/>
      <c r="N866" s="53">
        <v>0</v>
      </c>
      <c r="O866" s="311">
        <v>95.549649648047435</v>
      </c>
      <c r="P866" s="311"/>
      <c r="Q866" s="311"/>
      <c r="R866" s="55">
        <v>0</v>
      </c>
    </row>
    <row r="867" spans="1:18" ht="57" customHeight="1" x14ac:dyDescent="0.2">
      <c r="A867" s="339" t="s">
        <v>110</v>
      </c>
      <c r="B867" s="340"/>
      <c r="C867" s="308" t="s">
        <v>613</v>
      </c>
      <c r="D867" s="308"/>
      <c r="E867" s="52" t="s">
        <v>85</v>
      </c>
      <c r="F867" s="52" t="s">
        <v>663</v>
      </c>
      <c r="G867" s="308" t="s">
        <v>111</v>
      </c>
      <c r="H867" s="308"/>
      <c r="I867" s="309">
        <v>204890521.02000001</v>
      </c>
      <c r="J867" s="309"/>
      <c r="K867" s="53">
        <v>0</v>
      </c>
      <c r="L867" s="309">
        <v>195316392</v>
      </c>
      <c r="M867" s="309"/>
      <c r="N867" s="53">
        <v>0</v>
      </c>
      <c r="O867" s="311">
        <v>95.327197679845113</v>
      </c>
      <c r="P867" s="311"/>
      <c r="Q867" s="311"/>
      <c r="R867" s="55">
        <v>0</v>
      </c>
    </row>
    <row r="868" spans="1:18" ht="48.75" customHeight="1" x14ac:dyDescent="0.2">
      <c r="A868" s="339" t="s">
        <v>112</v>
      </c>
      <c r="B868" s="340"/>
      <c r="C868" s="308" t="s">
        <v>613</v>
      </c>
      <c r="D868" s="308"/>
      <c r="E868" s="202" t="s">
        <v>85</v>
      </c>
      <c r="F868" s="202" t="s">
        <v>663</v>
      </c>
      <c r="G868" s="308" t="s">
        <v>113</v>
      </c>
      <c r="H868" s="308"/>
      <c r="I868" s="309">
        <v>204890521.02000001</v>
      </c>
      <c r="J868" s="309"/>
      <c r="K868" s="203">
        <v>0</v>
      </c>
      <c r="L868" s="309">
        <v>195316392</v>
      </c>
      <c r="M868" s="309"/>
      <c r="N868" s="203">
        <v>0</v>
      </c>
      <c r="O868" s="311">
        <v>95.327197679845113</v>
      </c>
      <c r="P868" s="311"/>
      <c r="Q868" s="311"/>
      <c r="R868" s="55">
        <v>0</v>
      </c>
    </row>
    <row r="869" spans="1:18" ht="48" customHeight="1" x14ac:dyDescent="0.2">
      <c r="A869" s="346" t="s">
        <v>215</v>
      </c>
      <c r="B869" s="347"/>
      <c r="C869" s="326" t="s">
        <v>613</v>
      </c>
      <c r="D869" s="326"/>
      <c r="E869" s="200" t="s">
        <v>85</v>
      </c>
      <c r="F869" s="200" t="s">
        <v>663</v>
      </c>
      <c r="G869" s="326" t="s">
        <v>216</v>
      </c>
      <c r="H869" s="326"/>
      <c r="I869" s="327">
        <v>10241508.210000001</v>
      </c>
      <c r="J869" s="327"/>
      <c r="K869" s="201">
        <v>0</v>
      </c>
      <c r="L869" s="327">
        <v>10241508.210000001</v>
      </c>
      <c r="M869" s="327"/>
      <c r="N869" s="201">
        <v>0</v>
      </c>
      <c r="O869" s="329">
        <v>100</v>
      </c>
      <c r="P869" s="329"/>
      <c r="Q869" s="329"/>
      <c r="R869" s="56">
        <v>0</v>
      </c>
    </row>
    <row r="870" spans="1:18" ht="33" customHeight="1" x14ac:dyDescent="0.2">
      <c r="A870" s="339" t="s">
        <v>217</v>
      </c>
      <c r="B870" s="340"/>
      <c r="C870" s="308" t="s">
        <v>613</v>
      </c>
      <c r="D870" s="308"/>
      <c r="E870" s="52" t="s">
        <v>85</v>
      </c>
      <c r="F870" s="52" t="s">
        <v>663</v>
      </c>
      <c r="G870" s="308" t="s">
        <v>218</v>
      </c>
      <c r="H870" s="308"/>
      <c r="I870" s="309">
        <v>10241508.210000001</v>
      </c>
      <c r="J870" s="309"/>
      <c r="K870" s="53">
        <v>0</v>
      </c>
      <c r="L870" s="309">
        <v>10241508.210000001</v>
      </c>
      <c r="M870" s="309"/>
      <c r="N870" s="53">
        <v>0</v>
      </c>
      <c r="O870" s="311">
        <v>100</v>
      </c>
      <c r="P870" s="311"/>
      <c r="Q870" s="311"/>
      <c r="R870" s="55">
        <v>0</v>
      </c>
    </row>
    <row r="871" spans="1:18" ht="98.25" customHeight="1" x14ac:dyDescent="0.2">
      <c r="A871" s="339" t="s">
        <v>664</v>
      </c>
      <c r="B871" s="340"/>
      <c r="C871" s="308" t="s">
        <v>613</v>
      </c>
      <c r="D871" s="308"/>
      <c r="E871" s="52" t="s">
        <v>85</v>
      </c>
      <c r="F871" s="52" t="s">
        <v>665</v>
      </c>
      <c r="G871" s="308"/>
      <c r="H871" s="308"/>
      <c r="I871" s="309">
        <v>117348000</v>
      </c>
      <c r="J871" s="309"/>
      <c r="K871" s="53">
        <v>0</v>
      </c>
      <c r="L871" s="309">
        <v>116915077.97</v>
      </c>
      <c r="M871" s="309"/>
      <c r="N871" s="53">
        <v>0</v>
      </c>
      <c r="O871" s="311">
        <v>99.631078475985959</v>
      </c>
      <c r="P871" s="311"/>
      <c r="Q871" s="311"/>
      <c r="R871" s="55">
        <v>0</v>
      </c>
    </row>
    <row r="872" spans="1:18" ht="54" customHeight="1" x14ac:dyDescent="0.2">
      <c r="A872" s="339" t="s">
        <v>110</v>
      </c>
      <c r="B872" s="340"/>
      <c r="C872" s="308" t="s">
        <v>613</v>
      </c>
      <c r="D872" s="308"/>
      <c r="E872" s="52" t="s">
        <v>85</v>
      </c>
      <c r="F872" s="52" t="s">
        <v>665</v>
      </c>
      <c r="G872" s="308" t="s">
        <v>111</v>
      </c>
      <c r="H872" s="308"/>
      <c r="I872" s="309">
        <v>111248011.59999999</v>
      </c>
      <c r="J872" s="309"/>
      <c r="K872" s="53">
        <v>0</v>
      </c>
      <c r="L872" s="309">
        <v>110815089.56999999</v>
      </c>
      <c r="M872" s="309"/>
      <c r="N872" s="53">
        <v>0</v>
      </c>
      <c r="O872" s="311">
        <v>99.610849646862363</v>
      </c>
      <c r="P872" s="311"/>
      <c r="Q872" s="311"/>
      <c r="R872" s="55">
        <v>0</v>
      </c>
    </row>
    <row r="873" spans="1:18" ht="50.25" customHeight="1" x14ac:dyDescent="0.2">
      <c r="A873" s="339" t="s">
        <v>112</v>
      </c>
      <c r="B873" s="340"/>
      <c r="C873" s="308" t="s">
        <v>613</v>
      </c>
      <c r="D873" s="308"/>
      <c r="E873" s="52" t="s">
        <v>85</v>
      </c>
      <c r="F873" s="52" t="s">
        <v>665</v>
      </c>
      <c r="G873" s="308" t="s">
        <v>113</v>
      </c>
      <c r="H873" s="308"/>
      <c r="I873" s="309">
        <v>111248011.59999999</v>
      </c>
      <c r="J873" s="309"/>
      <c r="K873" s="53">
        <v>0</v>
      </c>
      <c r="L873" s="309">
        <v>110815089.56999999</v>
      </c>
      <c r="M873" s="309"/>
      <c r="N873" s="53">
        <v>0</v>
      </c>
      <c r="O873" s="311">
        <v>99.610849646862363</v>
      </c>
      <c r="P873" s="311"/>
      <c r="Q873" s="311"/>
      <c r="R873" s="55">
        <v>0</v>
      </c>
    </row>
    <row r="874" spans="1:18" ht="53.25" customHeight="1" x14ac:dyDescent="0.2">
      <c r="A874" s="339" t="s">
        <v>215</v>
      </c>
      <c r="B874" s="340"/>
      <c r="C874" s="308" t="s">
        <v>613</v>
      </c>
      <c r="D874" s="308"/>
      <c r="E874" s="52" t="s">
        <v>85</v>
      </c>
      <c r="F874" s="52" t="s">
        <v>665</v>
      </c>
      <c r="G874" s="308" t="s">
        <v>216</v>
      </c>
      <c r="H874" s="308"/>
      <c r="I874" s="309">
        <v>6099988.4000000004</v>
      </c>
      <c r="J874" s="309"/>
      <c r="K874" s="53">
        <v>0</v>
      </c>
      <c r="L874" s="309">
        <v>6099988.4000000004</v>
      </c>
      <c r="M874" s="309"/>
      <c r="N874" s="53">
        <v>0</v>
      </c>
      <c r="O874" s="311">
        <v>100</v>
      </c>
      <c r="P874" s="311"/>
      <c r="Q874" s="311"/>
      <c r="R874" s="55">
        <v>0</v>
      </c>
    </row>
    <row r="875" spans="1:18" ht="35.25" customHeight="1" x14ac:dyDescent="0.2">
      <c r="A875" s="339" t="s">
        <v>217</v>
      </c>
      <c r="B875" s="340"/>
      <c r="C875" s="308" t="s">
        <v>613</v>
      </c>
      <c r="D875" s="308"/>
      <c r="E875" s="52" t="s">
        <v>85</v>
      </c>
      <c r="F875" s="52" t="s">
        <v>665</v>
      </c>
      <c r="G875" s="308" t="s">
        <v>218</v>
      </c>
      <c r="H875" s="308"/>
      <c r="I875" s="309">
        <v>6099988.4000000004</v>
      </c>
      <c r="J875" s="309"/>
      <c r="K875" s="53">
        <v>0</v>
      </c>
      <c r="L875" s="309">
        <v>6099988.4000000004</v>
      </c>
      <c r="M875" s="309"/>
      <c r="N875" s="53">
        <v>0</v>
      </c>
      <c r="O875" s="311">
        <v>100</v>
      </c>
      <c r="P875" s="311"/>
      <c r="Q875" s="311"/>
      <c r="R875" s="55">
        <v>0</v>
      </c>
    </row>
    <row r="876" spans="1:18" ht="71.25" customHeight="1" x14ac:dyDescent="0.2">
      <c r="A876" s="344" t="s">
        <v>666</v>
      </c>
      <c r="B876" s="345"/>
      <c r="C876" s="336" t="s">
        <v>613</v>
      </c>
      <c r="D876" s="336"/>
      <c r="E876" s="60" t="s">
        <v>85</v>
      </c>
      <c r="F876" s="60" t="s">
        <v>667</v>
      </c>
      <c r="G876" s="336"/>
      <c r="H876" s="336"/>
      <c r="I876" s="330">
        <v>9898476.5999999996</v>
      </c>
      <c r="J876" s="330"/>
      <c r="K876" s="58">
        <v>0</v>
      </c>
      <c r="L876" s="330">
        <v>9898476.5999999996</v>
      </c>
      <c r="M876" s="330"/>
      <c r="N876" s="58">
        <v>0</v>
      </c>
      <c r="O876" s="332">
        <v>100</v>
      </c>
      <c r="P876" s="332"/>
      <c r="Q876" s="332"/>
      <c r="R876" s="61">
        <v>0</v>
      </c>
    </row>
    <row r="877" spans="1:18" ht="61.5" customHeight="1" x14ac:dyDescent="0.2">
      <c r="A877" s="339" t="s">
        <v>668</v>
      </c>
      <c r="B877" s="340"/>
      <c r="C877" s="308" t="s">
        <v>613</v>
      </c>
      <c r="D877" s="308"/>
      <c r="E877" s="52" t="s">
        <v>85</v>
      </c>
      <c r="F877" s="52" t="s">
        <v>669</v>
      </c>
      <c r="G877" s="308"/>
      <c r="H877" s="308"/>
      <c r="I877" s="309">
        <v>9898476.5999999996</v>
      </c>
      <c r="J877" s="309"/>
      <c r="K877" s="53">
        <v>0</v>
      </c>
      <c r="L877" s="309">
        <v>9898476.5999999996</v>
      </c>
      <c r="M877" s="309"/>
      <c r="N877" s="53">
        <v>0</v>
      </c>
      <c r="O877" s="311">
        <v>100</v>
      </c>
      <c r="P877" s="311"/>
      <c r="Q877" s="311"/>
      <c r="R877" s="55">
        <v>0</v>
      </c>
    </row>
    <row r="878" spans="1:18" ht="60" customHeight="1" x14ac:dyDescent="0.2">
      <c r="A878" s="339" t="s">
        <v>110</v>
      </c>
      <c r="B878" s="340"/>
      <c r="C878" s="308" t="s">
        <v>613</v>
      </c>
      <c r="D878" s="308"/>
      <c r="E878" s="202" t="s">
        <v>85</v>
      </c>
      <c r="F878" s="202" t="s">
        <v>669</v>
      </c>
      <c r="G878" s="308" t="s">
        <v>111</v>
      </c>
      <c r="H878" s="308"/>
      <c r="I878" s="309">
        <v>9898476.5999999996</v>
      </c>
      <c r="J878" s="309"/>
      <c r="K878" s="203">
        <v>0</v>
      </c>
      <c r="L878" s="309">
        <v>9898476.5999999996</v>
      </c>
      <c r="M878" s="309"/>
      <c r="N878" s="203">
        <v>0</v>
      </c>
      <c r="O878" s="311">
        <v>100</v>
      </c>
      <c r="P878" s="311"/>
      <c r="Q878" s="311"/>
      <c r="R878" s="55">
        <v>0</v>
      </c>
    </row>
    <row r="879" spans="1:18" ht="48.75" customHeight="1" x14ac:dyDescent="0.2">
      <c r="A879" s="346" t="s">
        <v>112</v>
      </c>
      <c r="B879" s="347"/>
      <c r="C879" s="326" t="s">
        <v>613</v>
      </c>
      <c r="D879" s="326"/>
      <c r="E879" s="200" t="s">
        <v>85</v>
      </c>
      <c r="F879" s="200" t="s">
        <v>669</v>
      </c>
      <c r="G879" s="326" t="s">
        <v>113</v>
      </c>
      <c r="H879" s="326"/>
      <c r="I879" s="327">
        <v>9898476.5999999996</v>
      </c>
      <c r="J879" s="327"/>
      <c r="K879" s="201">
        <v>0</v>
      </c>
      <c r="L879" s="327">
        <v>9898476.5999999996</v>
      </c>
      <c r="M879" s="327"/>
      <c r="N879" s="201">
        <v>0</v>
      </c>
      <c r="O879" s="329">
        <v>100</v>
      </c>
      <c r="P879" s="329"/>
      <c r="Q879" s="329"/>
      <c r="R879" s="56">
        <v>0</v>
      </c>
    </row>
    <row r="880" spans="1:18" ht="31.5" customHeight="1" x14ac:dyDescent="0.2">
      <c r="A880" s="344" t="s">
        <v>670</v>
      </c>
      <c r="B880" s="345"/>
      <c r="C880" s="336" t="s">
        <v>613</v>
      </c>
      <c r="D880" s="336"/>
      <c r="E880" s="60" t="s">
        <v>85</v>
      </c>
      <c r="F880" s="60" t="s">
        <v>671</v>
      </c>
      <c r="G880" s="336"/>
      <c r="H880" s="336"/>
      <c r="I880" s="330">
        <v>2065707.48</v>
      </c>
      <c r="J880" s="330"/>
      <c r="K880" s="58">
        <v>0</v>
      </c>
      <c r="L880" s="330">
        <v>2063843.26</v>
      </c>
      <c r="M880" s="330"/>
      <c r="N880" s="58">
        <v>0</v>
      </c>
      <c r="O880" s="332">
        <v>99.909753921208633</v>
      </c>
      <c r="P880" s="332"/>
      <c r="Q880" s="332"/>
      <c r="R880" s="61">
        <v>0</v>
      </c>
    </row>
    <row r="881" spans="1:18" ht="219" customHeight="1" x14ac:dyDescent="0.2">
      <c r="A881" s="339" t="s">
        <v>672</v>
      </c>
      <c r="B881" s="340"/>
      <c r="C881" s="308" t="s">
        <v>613</v>
      </c>
      <c r="D881" s="308"/>
      <c r="E881" s="52" t="s">
        <v>85</v>
      </c>
      <c r="F881" s="52" t="s">
        <v>673</v>
      </c>
      <c r="G881" s="308"/>
      <c r="H881" s="308"/>
      <c r="I881" s="309">
        <v>2065707.48</v>
      </c>
      <c r="J881" s="309"/>
      <c r="K881" s="53">
        <v>0</v>
      </c>
      <c r="L881" s="309">
        <v>2063843.26</v>
      </c>
      <c r="M881" s="309"/>
      <c r="N881" s="53">
        <v>0</v>
      </c>
      <c r="O881" s="311">
        <v>99.909753921208633</v>
      </c>
      <c r="P881" s="311"/>
      <c r="Q881" s="311"/>
      <c r="R881" s="55">
        <v>0</v>
      </c>
    </row>
    <row r="882" spans="1:18" ht="47.25" customHeight="1" x14ac:dyDescent="0.2">
      <c r="A882" s="339" t="s">
        <v>110</v>
      </c>
      <c r="B882" s="340"/>
      <c r="C882" s="308" t="s">
        <v>613</v>
      </c>
      <c r="D882" s="308"/>
      <c r="E882" s="52" t="s">
        <v>85</v>
      </c>
      <c r="F882" s="52" t="s">
        <v>673</v>
      </c>
      <c r="G882" s="308" t="s">
        <v>111</v>
      </c>
      <c r="H882" s="308"/>
      <c r="I882" s="309">
        <v>2065707.48</v>
      </c>
      <c r="J882" s="309"/>
      <c r="K882" s="53">
        <v>0</v>
      </c>
      <c r="L882" s="309">
        <v>2063843.26</v>
      </c>
      <c r="M882" s="309"/>
      <c r="N882" s="53">
        <v>0</v>
      </c>
      <c r="O882" s="311">
        <v>99.909753921208633</v>
      </c>
      <c r="P882" s="311"/>
      <c r="Q882" s="311"/>
      <c r="R882" s="55">
        <v>0</v>
      </c>
    </row>
    <row r="883" spans="1:18" ht="45" customHeight="1" x14ac:dyDescent="0.2">
      <c r="A883" s="339" t="s">
        <v>112</v>
      </c>
      <c r="B883" s="340"/>
      <c r="C883" s="308" t="s">
        <v>613</v>
      </c>
      <c r="D883" s="308"/>
      <c r="E883" s="52" t="s">
        <v>85</v>
      </c>
      <c r="F883" s="52" t="s">
        <v>673</v>
      </c>
      <c r="G883" s="308" t="s">
        <v>113</v>
      </c>
      <c r="H883" s="308"/>
      <c r="I883" s="309">
        <v>2065707.48</v>
      </c>
      <c r="J883" s="309"/>
      <c r="K883" s="53">
        <v>0</v>
      </c>
      <c r="L883" s="309">
        <v>2063843.26</v>
      </c>
      <c r="M883" s="309"/>
      <c r="N883" s="53">
        <v>0</v>
      </c>
      <c r="O883" s="311">
        <v>99.909753921208633</v>
      </c>
      <c r="P883" s="311"/>
      <c r="Q883" s="311"/>
      <c r="R883" s="55">
        <v>0</v>
      </c>
    </row>
    <row r="884" spans="1:18" ht="50.25" customHeight="1" x14ac:dyDescent="0.2">
      <c r="A884" s="344" t="s">
        <v>674</v>
      </c>
      <c r="B884" s="345"/>
      <c r="C884" s="336" t="s">
        <v>613</v>
      </c>
      <c r="D884" s="336"/>
      <c r="E884" s="60" t="s">
        <v>85</v>
      </c>
      <c r="F884" s="60" t="s">
        <v>675</v>
      </c>
      <c r="G884" s="336"/>
      <c r="H884" s="336"/>
      <c r="I884" s="330">
        <v>1049152.5</v>
      </c>
      <c r="J884" s="330"/>
      <c r="K884" s="58">
        <v>0</v>
      </c>
      <c r="L884" s="330">
        <v>1049015.22</v>
      </c>
      <c r="M884" s="330"/>
      <c r="N884" s="58">
        <v>0</v>
      </c>
      <c r="O884" s="332">
        <v>99.986915152944874</v>
      </c>
      <c r="P884" s="332"/>
      <c r="Q884" s="332"/>
      <c r="R884" s="61">
        <v>0</v>
      </c>
    </row>
    <row r="885" spans="1:18" ht="43.5" customHeight="1" x14ac:dyDescent="0.2">
      <c r="A885" s="339" t="s">
        <v>676</v>
      </c>
      <c r="B885" s="340"/>
      <c r="C885" s="308" t="s">
        <v>613</v>
      </c>
      <c r="D885" s="308"/>
      <c r="E885" s="202" t="s">
        <v>85</v>
      </c>
      <c r="F885" s="202" t="s">
        <v>677</v>
      </c>
      <c r="G885" s="308"/>
      <c r="H885" s="308"/>
      <c r="I885" s="309">
        <v>1049152.5</v>
      </c>
      <c r="J885" s="309"/>
      <c r="K885" s="203">
        <v>0</v>
      </c>
      <c r="L885" s="309">
        <v>1049015.22</v>
      </c>
      <c r="M885" s="309"/>
      <c r="N885" s="203">
        <v>0</v>
      </c>
      <c r="O885" s="311">
        <v>99.986915152944874</v>
      </c>
      <c r="P885" s="311"/>
      <c r="Q885" s="311"/>
      <c r="R885" s="55">
        <v>0</v>
      </c>
    </row>
    <row r="886" spans="1:18" ht="89.25" customHeight="1" x14ac:dyDescent="0.2">
      <c r="A886" s="346" t="s">
        <v>678</v>
      </c>
      <c r="B886" s="347"/>
      <c r="C886" s="326" t="s">
        <v>613</v>
      </c>
      <c r="D886" s="326"/>
      <c r="E886" s="200" t="s">
        <v>85</v>
      </c>
      <c r="F886" s="200" t="s">
        <v>679</v>
      </c>
      <c r="G886" s="326"/>
      <c r="H886" s="326"/>
      <c r="I886" s="327">
        <v>1049152.5</v>
      </c>
      <c r="J886" s="327"/>
      <c r="K886" s="201">
        <v>0</v>
      </c>
      <c r="L886" s="327">
        <v>1049015.22</v>
      </c>
      <c r="M886" s="327"/>
      <c r="N886" s="201">
        <v>0</v>
      </c>
      <c r="O886" s="329">
        <v>99.986915152944874</v>
      </c>
      <c r="P886" s="329"/>
      <c r="Q886" s="329"/>
      <c r="R886" s="56">
        <v>0</v>
      </c>
    </row>
    <row r="887" spans="1:18" ht="48.75" customHeight="1" x14ac:dyDescent="0.2">
      <c r="A887" s="339" t="s">
        <v>110</v>
      </c>
      <c r="B887" s="340"/>
      <c r="C887" s="308" t="s">
        <v>613</v>
      </c>
      <c r="D887" s="308"/>
      <c r="E887" s="52" t="s">
        <v>85</v>
      </c>
      <c r="F887" s="52" t="s">
        <v>679</v>
      </c>
      <c r="G887" s="308" t="s">
        <v>111</v>
      </c>
      <c r="H887" s="308"/>
      <c r="I887" s="309">
        <v>1049152.5</v>
      </c>
      <c r="J887" s="309"/>
      <c r="K887" s="53">
        <v>0</v>
      </c>
      <c r="L887" s="309">
        <v>1049015.22</v>
      </c>
      <c r="M887" s="309"/>
      <c r="N887" s="53">
        <v>0</v>
      </c>
      <c r="O887" s="311">
        <v>99.986915152944874</v>
      </c>
      <c r="P887" s="311"/>
      <c r="Q887" s="311"/>
      <c r="R887" s="55">
        <v>0</v>
      </c>
    </row>
    <row r="888" spans="1:18" ht="53.25" customHeight="1" x14ac:dyDescent="0.2">
      <c r="A888" s="339" t="s">
        <v>112</v>
      </c>
      <c r="B888" s="340"/>
      <c r="C888" s="308" t="s">
        <v>613</v>
      </c>
      <c r="D888" s="308"/>
      <c r="E888" s="52" t="s">
        <v>85</v>
      </c>
      <c r="F888" s="52" t="s">
        <v>679</v>
      </c>
      <c r="G888" s="308" t="s">
        <v>113</v>
      </c>
      <c r="H888" s="308"/>
      <c r="I888" s="309">
        <v>1049152.5</v>
      </c>
      <c r="J888" s="309"/>
      <c r="K888" s="53">
        <v>0</v>
      </c>
      <c r="L888" s="309">
        <v>1049015.22</v>
      </c>
      <c r="M888" s="309"/>
      <c r="N888" s="53">
        <v>0</v>
      </c>
      <c r="O888" s="311">
        <v>99.986915152944874</v>
      </c>
      <c r="P888" s="311"/>
      <c r="Q888" s="311"/>
      <c r="R888" s="55">
        <v>0</v>
      </c>
    </row>
    <row r="889" spans="1:18" ht="44.25" customHeight="1" x14ac:dyDescent="0.2">
      <c r="A889" s="344" t="s">
        <v>637</v>
      </c>
      <c r="B889" s="345"/>
      <c r="C889" s="336" t="s">
        <v>613</v>
      </c>
      <c r="D889" s="336"/>
      <c r="E889" s="60" t="s">
        <v>85</v>
      </c>
      <c r="F889" s="60" t="s">
        <v>638</v>
      </c>
      <c r="G889" s="336"/>
      <c r="H889" s="336"/>
      <c r="I889" s="330">
        <v>2765245928.1199999</v>
      </c>
      <c r="J889" s="330"/>
      <c r="K889" s="58">
        <v>0</v>
      </c>
      <c r="L889" s="330">
        <v>2758715881.3200002</v>
      </c>
      <c r="M889" s="330"/>
      <c r="N889" s="58">
        <v>0</v>
      </c>
      <c r="O889" s="332">
        <v>99.763852945823189</v>
      </c>
      <c r="P889" s="332"/>
      <c r="Q889" s="332"/>
      <c r="R889" s="61">
        <v>0</v>
      </c>
    </row>
    <row r="890" spans="1:18" ht="40.5" customHeight="1" x14ac:dyDescent="0.2">
      <c r="A890" s="339" t="s">
        <v>639</v>
      </c>
      <c r="B890" s="340"/>
      <c r="C890" s="308" t="s">
        <v>613</v>
      </c>
      <c r="D890" s="308"/>
      <c r="E890" s="52" t="s">
        <v>85</v>
      </c>
      <c r="F890" s="52" t="s">
        <v>640</v>
      </c>
      <c r="G890" s="308"/>
      <c r="H890" s="308"/>
      <c r="I890" s="309">
        <v>2765245928.1199999</v>
      </c>
      <c r="J890" s="309"/>
      <c r="K890" s="53">
        <v>0</v>
      </c>
      <c r="L890" s="309">
        <v>2758715881.3200002</v>
      </c>
      <c r="M890" s="309"/>
      <c r="N890" s="53">
        <v>0</v>
      </c>
      <c r="O890" s="311">
        <v>99.763852945823189</v>
      </c>
      <c r="P890" s="311"/>
      <c r="Q890" s="311"/>
      <c r="R890" s="55">
        <v>0</v>
      </c>
    </row>
    <row r="891" spans="1:18" ht="57.75" customHeight="1" x14ac:dyDescent="0.2">
      <c r="A891" s="339" t="s">
        <v>680</v>
      </c>
      <c r="B891" s="340"/>
      <c r="C891" s="308" t="s">
        <v>613</v>
      </c>
      <c r="D891" s="308"/>
      <c r="E891" s="52" t="s">
        <v>85</v>
      </c>
      <c r="F891" s="52" t="s">
        <v>681</v>
      </c>
      <c r="G891" s="308"/>
      <c r="H891" s="308"/>
      <c r="I891" s="309">
        <v>539240568.12</v>
      </c>
      <c r="J891" s="309"/>
      <c r="K891" s="53">
        <v>0</v>
      </c>
      <c r="L891" s="309">
        <v>535325979.67000002</v>
      </c>
      <c r="M891" s="309"/>
      <c r="N891" s="53">
        <v>0</v>
      </c>
      <c r="O891" s="311">
        <v>99.274055276729683</v>
      </c>
      <c r="P891" s="311"/>
      <c r="Q891" s="311"/>
      <c r="R891" s="55">
        <v>0</v>
      </c>
    </row>
    <row r="892" spans="1:18" ht="53.25" customHeight="1" x14ac:dyDescent="0.2">
      <c r="A892" s="339" t="s">
        <v>682</v>
      </c>
      <c r="B892" s="340"/>
      <c r="C892" s="308" t="s">
        <v>613</v>
      </c>
      <c r="D892" s="308"/>
      <c r="E892" s="52" t="s">
        <v>85</v>
      </c>
      <c r="F892" s="52" t="s">
        <v>683</v>
      </c>
      <c r="G892" s="308"/>
      <c r="H892" s="308"/>
      <c r="I892" s="309">
        <v>9048260</v>
      </c>
      <c r="J892" s="309"/>
      <c r="K892" s="53">
        <v>0</v>
      </c>
      <c r="L892" s="309">
        <v>5133688.29</v>
      </c>
      <c r="M892" s="309"/>
      <c r="N892" s="53">
        <v>0</v>
      </c>
      <c r="O892" s="311">
        <v>56.736745959996725</v>
      </c>
      <c r="P892" s="311"/>
      <c r="Q892" s="311"/>
      <c r="R892" s="55">
        <v>0</v>
      </c>
    </row>
    <row r="893" spans="1:18" ht="51.75" customHeight="1" x14ac:dyDescent="0.2">
      <c r="A893" s="339" t="s">
        <v>303</v>
      </c>
      <c r="B893" s="340"/>
      <c r="C893" s="308" t="s">
        <v>613</v>
      </c>
      <c r="D893" s="308"/>
      <c r="E893" s="52" t="s">
        <v>85</v>
      </c>
      <c r="F893" s="52" t="s">
        <v>683</v>
      </c>
      <c r="G893" s="308" t="s">
        <v>304</v>
      </c>
      <c r="H893" s="308"/>
      <c r="I893" s="309">
        <v>9048260</v>
      </c>
      <c r="J893" s="309"/>
      <c r="K893" s="53">
        <v>0</v>
      </c>
      <c r="L893" s="309">
        <v>5133688.29</v>
      </c>
      <c r="M893" s="309"/>
      <c r="N893" s="53">
        <v>0</v>
      </c>
      <c r="O893" s="311">
        <v>56.736745959996725</v>
      </c>
      <c r="P893" s="311"/>
      <c r="Q893" s="311"/>
      <c r="R893" s="55">
        <v>0</v>
      </c>
    </row>
    <row r="894" spans="1:18" ht="36.75" customHeight="1" x14ac:dyDescent="0.2">
      <c r="A894" s="339" t="s">
        <v>305</v>
      </c>
      <c r="B894" s="340"/>
      <c r="C894" s="308" t="s">
        <v>613</v>
      </c>
      <c r="D894" s="308"/>
      <c r="E894" s="52" t="s">
        <v>85</v>
      </c>
      <c r="F894" s="52" t="s">
        <v>683</v>
      </c>
      <c r="G894" s="308" t="s">
        <v>306</v>
      </c>
      <c r="H894" s="308"/>
      <c r="I894" s="309">
        <v>9048260</v>
      </c>
      <c r="J894" s="309"/>
      <c r="K894" s="53">
        <v>0</v>
      </c>
      <c r="L894" s="309">
        <v>5133688.29</v>
      </c>
      <c r="M894" s="309"/>
      <c r="N894" s="53">
        <v>0</v>
      </c>
      <c r="O894" s="311">
        <v>56.736745959996725</v>
      </c>
      <c r="P894" s="311"/>
      <c r="Q894" s="311"/>
      <c r="R894" s="55">
        <v>0</v>
      </c>
    </row>
    <row r="895" spans="1:18" ht="75.75" customHeight="1" x14ac:dyDescent="0.2">
      <c r="A895" s="339" t="s">
        <v>684</v>
      </c>
      <c r="B895" s="340"/>
      <c r="C895" s="308" t="s">
        <v>613</v>
      </c>
      <c r="D895" s="308"/>
      <c r="E895" s="202" t="s">
        <v>85</v>
      </c>
      <c r="F895" s="202" t="s">
        <v>685</v>
      </c>
      <c r="G895" s="308"/>
      <c r="H895" s="308"/>
      <c r="I895" s="309">
        <v>2138738</v>
      </c>
      <c r="J895" s="309"/>
      <c r="K895" s="203">
        <v>0</v>
      </c>
      <c r="L895" s="309">
        <v>2138738</v>
      </c>
      <c r="M895" s="309"/>
      <c r="N895" s="203">
        <v>0</v>
      </c>
      <c r="O895" s="311">
        <v>100</v>
      </c>
      <c r="P895" s="311"/>
      <c r="Q895" s="311"/>
      <c r="R895" s="55">
        <v>0</v>
      </c>
    </row>
    <row r="896" spans="1:18" ht="45" customHeight="1" x14ac:dyDescent="0.2">
      <c r="A896" s="346" t="s">
        <v>303</v>
      </c>
      <c r="B896" s="347"/>
      <c r="C896" s="326" t="s">
        <v>613</v>
      </c>
      <c r="D896" s="326"/>
      <c r="E896" s="200" t="s">
        <v>85</v>
      </c>
      <c r="F896" s="200" t="s">
        <v>685</v>
      </c>
      <c r="G896" s="326" t="s">
        <v>304</v>
      </c>
      <c r="H896" s="326"/>
      <c r="I896" s="327">
        <v>2138738</v>
      </c>
      <c r="J896" s="327"/>
      <c r="K896" s="201">
        <v>0</v>
      </c>
      <c r="L896" s="327">
        <v>2138738</v>
      </c>
      <c r="M896" s="327"/>
      <c r="N896" s="201">
        <v>0</v>
      </c>
      <c r="O896" s="329">
        <v>100</v>
      </c>
      <c r="P896" s="329"/>
      <c r="Q896" s="329"/>
      <c r="R896" s="56">
        <v>0</v>
      </c>
    </row>
    <row r="897" spans="1:18" ht="31.5" customHeight="1" x14ac:dyDescent="0.2">
      <c r="A897" s="339" t="s">
        <v>305</v>
      </c>
      <c r="B897" s="340"/>
      <c r="C897" s="308" t="s">
        <v>613</v>
      </c>
      <c r="D897" s="308"/>
      <c r="E897" s="52" t="s">
        <v>85</v>
      </c>
      <c r="F897" s="52" t="s">
        <v>685</v>
      </c>
      <c r="G897" s="308" t="s">
        <v>306</v>
      </c>
      <c r="H897" s="308"/>
      <c r="I897" s="309">
        <v>2138738</v>
      </c>
      <c r="J897" s="309"/>
      <c r="K897" s="53">
        <v>0</v>
      </c>
      <c r="L897" s="309">
        <v>2138738</v>
      </c>
      <c r="M897" s="309"/>
      <c r="N897" s="53">
        <v>0</v>
      </c>
      <c r="O897" s="311">
        <v>100</v>
      </c>
      <c r="P897" s="311"/>
      <c r="Q897" s="311"/>
      <c r="R897" s="55">
        <v>0</v>
      </c>
    </row>
    <row r="898" spans="1:18" ht="45.75" customHeight="1" x14ac:dyDescent="0.2">
      <c r="A898" s="339" t="s">
        <v>686</v>
      </c>
      <c r="B898" s="340"/>
      <c r="C898" s="308" t="s">
        <v>613</v>
      </c>
      <c r="D898" s="308"/>
      <c r="E898" s="52" t="s">
        <v>85</v>
      </c>
      <c r="F898" s="52" t="s">
        <v>687</v>
      </c>
      <c r="G898" s="308"/>
      <c r="H898" s="308"/>
      <c r="I898" s="309">
        <v>134770.12</v>
      </c>
      <c r="J898" s="309"/>
      <c r="K898" s="53">
        <v>0</v>
      </c>
      <c r="L898" s="309">
        <v>134770.12</v>
      </c>
      <c r="M898" s="309"/>
      <c r="N898" s="53">
        <v>0</v>
      </c>
      <c r="O898" s="311">
        <v>100</v>
      </c>
      <c r="P898" s="311"/>
      <c r="Q898" s="311"/>
      <c r="R898" s="55">
        <v>0</v>
      </c>
    </row>
    <row r="899" spans="1:18" ht="47.25" customHeight="1" x14ac:dyDescent="0.2">
      <c r="A899" s="339" t="s">
        <v>303</v>
      </c>
      <c r="B899" s="340"/>
      <c r="C899" s="308" t="s">
        <v>613</v>
      </c>
      <c r="D899" s="308"/>
      <c r="E899" s="52" t="s">
        <v>85</v>
      </c>
      <c r="F899" s="52" t="s">
        <v>687</v>
      </c>
      <c r="G899" s="308" t="s">
        <v>304</v>
      </c>
      <c r="H899" s="308"/>
      <c r="I899" s="309">
        <v>134770.12</v>
      </c>
      <c r="J899" s="309"/>
      <c r="K899" s="53">
        <v>0</v>
      </c>
      <c r="L899" s="309">
        <v>134770.12</v>
      </c>
      <c r="M899" s="309"/>
      <c r="N899" s="53">
        <v>0</v>
      </c>
      <c r="O899" s="311">
        <v>100</v>
      </c>
      <c r="P899" s="311"/>
      <c r="Q899" s="311"/>
      <c r="R899" s="55">
        <v>0</v>
      </c>
    </row>
    <row r="900" spans="1:18" ht="33" customHeight="1" x14ac:dyDescent="0.2">
      <c r="A900" s="339" t="s">
        <v>305</v>
      </c>
      <c r="B900" s="340"/>
      <c r="C900" s="308" t="s">
        <v>613</v>
      </c>
      <c r="D900" s="308"/>
      <c r="E900" s="52" t="s">
        <v>85</v>
      </c>
      <c r="F900" s="52" t="s">
        <v>687</v>
      </c>
      <c r="G900" s="308" t="s">
        <v>306</v>
      </c>
      <c r="H900" s="308"/>
      <c r="I900" s="309">
        <v>134770.12</v>
      </c>
      <c r="J900" s="309"/>
      <c r="K900" s="53">
        <v>0</v>
      </c>
      <c r="L900" s="309">
        <v>134770.12</v>
      </c>
      <c r="M900" s="309"/>
      <c r="N900" s="53">
        <v>0</v>
      </c>
      <c r="O900" s="311">
        <v>100</v>
      </c>
      <c r="P900" s="311"/>
      <c r="Q900" s="311"/>
      <c r="R900" s="55">
        <v>0</v>
      </c>
    </row>
    <row r="901" spans="1:18" ht="43.5" customHeight="1" x14ac:dyDescent="0.2">
      <c r="A901" s="339" t="s">
        <v>688</v>
      </c>
      <c r="B901" s="340"/>
      <c r="C901" s="308" t="s">
        <v>613</v>
      </c>
      <c r="D901" s="308"/>
      <c r="E901" s="52" t="s">
        <v>85</v>
      </c>
      <c r="F901" s="52" t="s">
        <v>689</v>
      </c>
      <c r="G901" s="308"/>
      <c r="H901" s="308"/>
      <c r="I901" s="309">
        <v>527918800</v>
      </c>
      <c r="J901" s="309"/>
      <c r="K901" s="53">
        <v>0</v>
      </c>
      <c r="L901" s="309">
        <v>527918783.25999999</v>
      </c>
      <c r="M901" s="309"/>
      <c r="N901" s="53">
        <v>0</v>
      </c>
      <c r="O901" s="311">
        <v>99.999996829057807</v>
      </c>
      <c r="P901" s="311"/>
      <c r="Q901" s="311"/>
      <c r="R901" s="55">
        <v>0</v>
      </c>
    </row>
    <row r="902" spans="1:18" ht="47.25" customHeight="1" x14ac:dyDescent="0.2">
      <c r="A902" s="339" t="s">
        <v>303</v>
      </c>
      <c r="B902" s="340"/>
      <c r="C902" s="308" t="s">
        <v>613</v>
      </c>
      <c r="D902" s="308"/>
      <c r="E902" s="52" t="s">
        <v>85</v>
      </c>
      <c r="F902" s="52" t="s">
        <v>689</v>
      </c>
      <c r="G902" s="308" t="s">
        <v>304</v>
      </c>
      <c r="H902" s="308"/>
      <c r="I902" s="309">
        <v>527918800</v>
      </c>
      <c r="J902" s="309"/>
      <c r="K902" s="53">
        <v>0</v>
      </c>
      <c r="L902" s="309">
        <v>527918783.25999999</v>
      </c>
      <c r="M902" s="309"/>
      <c r="N902" s="53">
        <v>0</v>
      </c>
      <c r="O902" s="311">
        <v>99.999996829057807</v>
      </c>
      <c r="P902" s="311"/>
      <c r="Q902" s="311"/>
      <c r="R902" s="55">
        <v>0</v>
      </c>
    </row>
    <row r="903" spans="1:18" ht="38.25" customHeight="1" x14ac:dyDescent="0.2">
      <c r="A903" s="339" t="s">
        <v>305</v>
      </c>
      <c r="B903" s="340"/>
      <c r="C903" s="308" t="s">
        <v>613</v>
      </c>
      <c r="D903" s="308"/>
      <c r="E903" s="52" t="s">
        <v>85</v>
      </c>
      <c r="F903" s="52" t="s">
        <v>689</v>
      </c>
      <c r="G903" s="308" t="s">
        <v>306</v>
      </c>
      <c r="H903" s="308"/>
      <c r="I903" s="309">
        <v>527918800</v>
      </c>
      <c r="J903" s="309"/>
      <c r="K903" s="53">
        <v>0</v>
      </c>
      <c r="L903" s="309">
        <v>527918783.25999999</v>
      </c>
      <c r="M903" s="309"/>
      <c r="N903" s="53">
        <v>0</v>
      </c>
      <c r="O903" s="311">
        <v>99.999996829057807</v>
      </c>
      <c r="P903" s="311"/>
      <c r="Q903" s="311"/>
      <c r="R903" s="55">
        <v>0</v>
      </c>
    </row>
    <row r="904" spans="1:18" ht="40.5" customHeight="1" x14ac:dyDescent="0.2">
      <c r="A904" s="339" t="s">
        <v>670</v>
      </c>
      <c r="B904" s="340"/>
      <c r="C904" s="308" t="s">
        <v>613</v>
      </c>
      <c r="D904" s="308"/>
      <c r="E904" s="52" t="s">
        <v>85</v>
      </c>
      <c r="F904" s="52" t="s">
        <v>690</v>
      </c>
      <c r="G904" s="308"/>
      <c r="H904" s="308"/>
      <c r="I904" s="309">
        <v>2226005360</v>
      </c>
      <c r="J904" s="309"/>
      <c r="K904" s="53">
        <v>0</v>
      </c>
      <c r="L904" s="309">
        <v>2223389901.6500001</v>
      </c>
      <c r="M904" s="309"/>
      <c r="N904" s="53">
        <v>0</v>
      </c>
      <c r="O904" s="311">
        <v>99.882504400169097</v>
      </c>
      <c r="P904" s="311"/>
      <c r="Q904" s="311"/>
      <c r="R904" s="55">
        <v>0</v>
      </c>
    </row>
    <row r="905" spans="1:18" ht="73.5" customHeight="1" x14ac:dyDescent="0.2">
      <c r="A905" s="339" t="s">
        <v>691</v>
      </c>
      <c r="B905" s="340"/>
      <c r="C905" s="308" t="s">
        <v>613</v>
      </c>
      <c r="D905" s="308"/>
      <c r="E905" s="52" t="s">
        <v>85</v>
      </c>
      <c r="F905" s="52" t="s">
        <v>692</v>
      </c>
      <c r="G905" s="308"/>
      <c r="H905" s="308"/>
      <c r="I905" s="309">
        <v>434843290</v>
      </c>
      <c r="J905" s="309"/>
      <c r="K905" s="53">
        <v>0</v>
      </c>
      <c r="L905" s="309">
        <v>434843290</v>
      </c>
      <c r="M905" s="309"/>
      <c r="N905" s="53">
        <v>0</v>
      </c>
      <c r="O905" s="311">
        <v>100</v>
      </c>
      <c r="P905" s="311"/>
      <c r="Q905" s="311"/>
      <c r="R905" s="55">
        <v>0</v>
      </c>
    </row>
    <row r="906" spans="1:18" ht="54" customHeight="1" x14ac:dyDescent="0.2">
      <c r="A906" s="339" t="s">
        <v>303</v>
      </c>
      <c r="B906" s="340"/>
      <c r="C906" s="308" t="s">
        <v>613</v>
      </c>
      <c r="D906" s="308"/>
      <c r="E906" s="52" t="s">
        <v>85</v>
      </c>
      <c r="F906" s="52" t="s">
        <v>692</v>
      </c>
      <c r="G906" s="308" t="s">
        <v>304</v>
      </c>
      <c r="H906" s="308"/>
      <c r="I906" s="309">
        <v>434843290</v>
      </c>
      <c r="J906" s="309"/>
      <c r="K906" s="53">
        <v>0</v>
      </c>
      <c r="L906" s="309">
        <v>434843290</v>
      </c>
      <c r="M906" s="309"/>
      <c r="N906" s="53">
        <v>0</v>
      </c>
      <c r="O906" s="311">
        <v>100</v>
      </c>
      <c r="P906" s="311"/>
      <c r="Q906" s="311"/>
      <c r="R906" s="55">
        <v>0</v>
      </c>
    </row>
    <row r="907" spans="1:18" ht="35.25" customHeight="1" x14ac:dyDescent="0.2">
      <c r="A907" s="339" t="s">
        <v>305</v>
      </c>
      <c r="B907" s="340"/>
      <c r="C907" s="308" t="s">
        <v>613</v>
      </c>
      <c r="D907" s="308"/>
      <c r="E907" s="202" t="s">
        <v>85</v>
      </c>
      <c r="F907" s="202" t="s">
        <v>692</v>
      </c>
      <c r="G907" s="308" t="s">
        <v>306</v>
      </c>
      <c r="H907" s="308"/>
      <c r="I907" s="309">
        <v>434843290</v>
      </c>
      <c r="J907" s="309"/>
      <c r="K907" s="203">
        <v>0</v>
      </c>
      <c r="L907" s="309">
        <v>434843290</v>
      </c>
      <c r="M907" s="309"/>
      <c r="N907" s="203">
        <v>0</v>
      </c>
      <c r="O907" s="311">
        <v>100</v>
      </c>
      <c r="P907" s="311"/>
      <c r="Q907" s="311"/>
      <c r="R907" s="55">
        <v>0</v>
      </c>
    </row>
    <row r="908" spans="1:18" ht="67.5" customHeight="1" x14ac:dyDescent="0.2">
      <c r="A908" s="346" t="s">
        <v>691</v>
      </c>
      <c r="B908" s="347"/>
      <c r="C908" s="326" t="s">
        <v>613</v>
      </c>
      <c r="D908" s="326"/>
      <c r="E908" s="200" t="s">
        <v>85</v>
      </c>
      <c r="F908" s="200" t="s">
        <v>693</v>
      </c>
      <c r="G908" s="326"/>
      <c r="H908" s="326"/>
      <c r="I908" s="327">
        <v>1053745280</v>
      </c>
      <c r="J908" s="327"/>
      <c r="K908" s="201">
        <v>0</v>
      </c>
      <c r="L908" s="327">
        <v>1053745261.26</v>
      </c>
      <c r="M908" s="327"/>
      <c r="N908" s="201">
        <v>0</v>
      </c>
      <c r="O908" s="329">
        <v>99.999998221581592</v>
      </c>
      <c r="P908" s="329"/>
      <c r="Q908" s="329"/>
      <c r="R908" s="56">
        <v>0</v>
      </c>
    </row>
    <row r="909" spans="1:18" ht="49.5" customHeight="1" x14ac:dyDescent="0.2">
      <c r="A909" s="339" t="s">
        <v>303</v>
      </c>
      <c r="B909" s="340"/>
      <c r="C909" s="308" t="s">
        <v>613</v>
      </c>
      <c r="D909" s="308"/>
      <c r="E909" s="52" t="s">
        <v>85</v>
      </c>
      <c r="F909" s="52" t="s">
        <v>693</v>
      </c>
      <c r="G909" s="308" t="s">
        <v>304</v>
      </c>
      <c r="H909" s="308"/>
      <c r="I909" s="309">
        <v>1053745280</v>
      </c>
      <c r="J909" s="309"/>
      <c r="K909" s="53">
        <v>0</v>
      </c>
      <c r="L909" s="309">
        <v>1053745261.26</v>
      </c>
      <c r="M909" s="309"/>
      <c r="N909" s="53">
        <v>0</v>
      </c>
      <c r="O909" s="311">
        <v>99.999998221581592</v>
      </c>
      <c r="P909" s="311"/>
      <c r="Q909" s="311"/>
      <c r="R909" s="55">
        <v>0</v>
      </c>
    </row>
    <row r="910" spans="1:18" ht="33" customHeight="1" x14ac:dyDescent="0.2">
      <c r="A910" s="339" t="s">
        <v>305</v>
      </c>
      <c r="B910" s="340"/>
      <c r="C910" s="308" t="s">
        <v>613</v>
      </c>
      <c r="D910" s="308"/>
      <c r="E910" s="52" t="s">
        <v>85</v>
      </c>
      <c r="F910" s="52" t="s">
        <v>693</v>
      </c>
      <c r="G910" s="308" t="s">
        <v>306</v>
      </c>
      <c r="H910" s="308"/>
      <c r="I910" s="309">
        <v>1053745280</v>
      </c>
      <c r="J910" s="309"/>
      <c r="K910" s="53">
        <v>0</v>
      </c>
      <c r="L910" s="309">
        <v>1053745261.26</v>
      </c>
      <c r="M910" s="309"/>
      <c r="N910" s="53">
        <v>0</v>
      </c>
      <c r="O910" s="311">
        <v>99.999998221581592</v>
      </c>
      <c r="P910" s="311"/>
      <c r="Q910" s="311"/>
      <c r="R910" s="55">
        <v>0</v>
      </c>
    </row>
    <row r="911" spans="1:18" ht="45.75" customHeight="1" x14ac:dyDescent="0.2">
      <c r="A911" s="339" t="s">
        <v>694</v>
      </c>
      <c r="B911" s="340"/>
      <c r="C911" s="308" t="s">
        <v>613</v>
      </c>
      <c r="D911" s="308"/>
      <c r="E911" s="52" t="s">
        <v>85</v>
      </c>
      <c r="F911" s="52" t="s">
        <v>695</v>
      </c>
      <c r="G911" s="308"/>
      <c r="H911" s="308"/>
      <c r="I911" s="309">
        <v>405038000</v>
      </c>
      <c r="J911" s="309"/>
      <c r="K911" s="53">
        <v>0</v>
      </c>
      <c r="L911" s="309">
        <v>405038000</v>
      </c>
      <c r="M911" s="309"/>
      <c r="N911" s="53">
        <v>0</v>
      </c>
      <c r="O911" s="311">
        <v>100</v>
      </c>
      <c r="P911" s="311"/>
      <c r="Q911" s="311"/>
      <c r="R911" s="55">
        <v>0</v>
      </c>
    </row>
    <row r="912" spans="1:18" ht="48.75" customHeight="1" x14ac:dyDescent="0.2">
      <c r="A912" s="339" t="s">
        <v>303</v>
      </c>
      <c r="B912" s="340"/>
      <c r="C912" s="308" t="s">
        <v>613</v>
      </c>
      <c r="D912" s="308"/>
      <c r="E912" s="52" t="s">
        <v>85</v>
      </c>
      <c r="F912" s="52" t="s">
        <v>695</v>
      </c>
      <c r="G912" s="308" t="s">
        <v>304</v>
      </c>
      <c r="H912" s="308"/>
      <c r="I912" s="309">
        <v>405038000</v>
      </c>
      <c r="J912" s="309"/>
      <c r="K912" s="53">
        <v>0</v>
      </c>
      <c r="L912" s="309">
        <v>405038000</v>
      </c>
      <c r="M912" s="309"/>
      <c r="N912" s="53">
        <v>0</v>
      </c>
      <c r="O912" s="311">
        <v>100</v>
      </c>
      <c r="P912" s="311"/>
      <c r="Q912" s="311"/>
      <c r="R912" s="55">
        <v>0</v>
      </c>
    </row>
    <row r="913" spans="1:18" ht="39" customHeight="1" x14ac:dyDescent="0.2">
      <c r="A913" s="339" t="s">
        <v>305</v>
      </c>
      <c r="B913" s="340"/>
      <c r="C913" s="308" t="s">
        <v>613</v>
      </c>
      <c r="D913" s="308"/>
      <c r="E913" s="52" t="s">
        <v>85</v>
      </c>
      <c r="F913" s="52" t="s">
        <v>695</v>
      </c>
      <c r="G913" s="308" t="s">
        <v>306</v>
      </c>
      <c r="H913" s="308"/>
      <c r="I913" s="309">
        <v>405038000</v>
      </c>
      <c r="J913" s="309"/>
      <c r="K913" s="53">
        <v>0</v>
      </c>
      <c r="L913" s="309">
        <v>405038000</v>
      </c>
      <c r="M913" s="309"/>
      <c r="N913" s="53">
        <v>0</v>
      </c>
      <c r="O913" s="311">
        <v>100</v>
      </c>
      <c r="P913" s="311"/>
      <c r="Q913" s="311"/>
      <c r="R913" s="55">
        <v>0</v>
      </c>
    </row>
    <row r="914" spans="1:18" ht="45" customHeight="1" x14ac:dyDescent="0.2">
      <c r="A914" s="339" t="s">
        <v>694</v>
      </c>
      <c r="B914" s="340"/>
      <c r="C914" s="308" t="s">
        <v>613</v>
      </c>
      <c r="D914" s="308"/>
      <c r="E914" s="52" t="s">
        <v>85</v>
      </c>
      <c r="F914" s="52" t="s">
        <v>696</v>
      </c>
      <c r="G914" s="308"/>
      <c r="H914" s="308"/>
      <c r="I914" s="309">
        <v>332378790</v>
      </c>
      <c r="J914" s="309"/>
      <c r="K914" s="53">
        <v>0</v>
      </c>
      <c r="L914" s="309">
        <v>329763350.38999999</v>
      </c>
      <c r="M914" s="309"/>
      <c r="N914" s="53">
        <v>0</v>
      </c>
      <c r="O914" s="311">
        <v>99.2131147688455</v>
      </c>
      <c r="P914" s="311"/>
      <c r="Q914" s="311"/>
      <c r="R914" s="55">
        <v>0</v>
      </c>
    </row>
    <row r="915" spans="1:18" ht="53.25" customHeight="1" x14ac:dyDescent="0.2">
      <c r="A915" s="339" t="s">
        <v>303</v>
      </c>
      <c r="B915" s="340"/>
      <c r="C915" s="308" t="s">
        <v>613</v>
      </c>
      <c r="D915" s="308"/>
      <c r="E915" s="52" t="s">
        <v>85</v>
      </c>
      <c r="F915" s="52" t="s">
        <v>696</v>
      </c>
      <c r="G915" s="308" t="s">
        <v>304</v>
      </c>
      <c r="H915" s="308"/>
      <c r="I915" s="309">
        <v>332378790</v>
      </c>
      <c r="J915" s="309"/>
      <c r="K915" s="53">
        <v>0</v>
      </c>
      <c r="L915" s="309">
        <v>329763350.38999999</v>
      </c>
      <c r="M915" s="309"/>
      <c r="N915" s="53">
        <v>0</v>
      </c>
      <c r="O915" s="311">
        <v>99.2131147688455</v>
      </c>
      <c r="P915" s="311"/>
      <c r="Q915" s="311"/>
      <c r="R915" s="55">
        <v>0</v>
      </c>
    </row>
    <row r="916" spans="1:18" ht="36" customHeight="1" x14ac:dyDescent="0.2">
      <c r="A916" s="339" t="s">
        <v>305</v>
      </c>
      <c r="B916" s="340"/>
      <c r="C916" s="308" t="s">
        <v>613</v>
      </c>
      <c r="D916" s="308"/>
      <c r="E916" s="52" t="s">
        <v>85</v>
      </c>
      <c r="F916" s="52" t="s">
        <v>696</v>
      </c>
      <c r="G916" s="308" t="s">
        <v>306</v>
      </c>
      <c r="H916" s="308"/>
      <c r="I916" s="309">
        <v>332378790</v>
      </c>
      <c r="J916" s="309"/>
      <c r="K916" s="53">
        <v>0</v>
      </c>
      <c r="L916" s="309">
        <v>329763350.38999999</v>
      </c>
      <c r="M916" s="309"/>
      <c r="N916" s="53">
        <v>0</v>
      </c>
      <c r="O916" s="311">
        <v>99.2131147688455</v>
      </c>
      <c r="P916" s="311"/>
      <c r="Q916" s="311"/>
      <c r="R916" s="55">
        <v>0</v>
      </c>
    </row>
    <row r="917" spans="1:18" ht="33.75" customHeight="1" x14ac:dyDescent="0.2">
      <c r="A917" s="348" t="s">
        <v>697</v>
      </c>
      <c r="B917" s="349"/>
      <c r="C917" s="314" t="s">
        <v>613</v>
      </c>
      <c r="D917" s="314"/>
      <c r="E917" s="48" t="s">
        <v>103</v>
      </c>
      <c r="F917" s="48"/>
      <c r="G917" s="314"/>
      <c r="H917" s="314"/>
      <c r="I917" s="315">
        <v>529848956.00999999</v>
      </c>
      <c r="J917" s="315"/>
      <c r="K917" s="49">
        <v>89742700</v>
      </c>
      <c r="L917" s="315">
        <v>525023967.25</v>
      </c>
      <c r="M917" s="315"/>
      <c r="N917" s="49">
        <v>85397100</v>
      </c>
      <c r="O917" s="317">
        <v>99.089365241684291</v>
      </c>
      <c r="P917" s="317"/>
      <c r="Q917" s="317"/>
      <c r="R917" s="51">
        <v>95.157711992173176</v>
      </c>
    </row>
    <row r="918" spans="1:18" ht="39" customHeight="1" x14ac:dyDescent="0.2">
      <c r="A918" s="344" t="s">
        <v>345</v>
      </c>
      <c r="B918" s="345"/>
      <c r="C918" s="336" t="s">
        <v>613</v>
      </c>
      <c r="D918" s="336"/>
      <c r="E918" s="60" t="s">
        <v>103</v>
      </c>
      <c r="F918" s="60" t="s">
        <v>346</v>
      </c>
      <c r="G918" s="336"/>
      <c r="H918" s="336"/>
      <c r="I918" s="330">
        <v>262170244.99000001</v>
      </c>
      <c r="J918" s="330"/>
      <c r="K918" s="58">
        <v>0</v>
      </c>
      <c r="L918" s="330">
        <v>262170244.99000001</v>
      </c>
      <c r="M918" s="330"/>
      <c r="N918" s="58">
        <v>0</v>
      </c>
      <c r="O918" s="332">
        <v>100</v>
      </c>
      <c r="P918" s="332"/>
      <c r="Q918" s="332"/>
      <c r="R918" s="61">
        <v>0</v>
      </c>
    </row>
    <row r="919" spans="1:18" ht="36.75" customHeight="1" x14ac:dyDescent="0.2">
      <c r="A919" s="339" t="s">
        <v>698</v>
      </c>
      <c r="B919" s="340"/>
      <c r="C919" s="308" t="s">
        <v>613</v>
      </c>
      <c r="D919" s="308"/>
      <c r="E919" s="202" t="s">
        <v>103</v>
      </c>
      <c r="F919" s="202" t="s">
        <v>699</v>
      </c>
      <c r="G919" s="308"/>
      <c r="H919" s="308"/>
      <c r="I919" s="309">
        <v>262170244.99000001</v>
      </c>
      <c r="J919" s="309"/>
      <c r="K919" s="203">
        <v>0</v>
      </c>
      <c r="L919" s="309">
        <v>262170244.99000001</v>
      </c>
      <c r="M919" s="309"/>
      <c r="N919" s="203">
        <v>0</v>
      </c>
      <c r="O919" s="311">
        <v>100</v>
      </c>
      <c r="P919" s="311"/>
      <c r="Q919" s="311"/>
      <c r="R919" s="55">
        <v>0</v>
      </c>
    </row>
    <row r="920" spans="1:18" ht="54.75" customHeight="1" x14ac:dyDescent="0.2">
      <c r="A920" s="346" t="s">
        <v>700</v>
      </c>
      <c r="B920" s="347"/>
      <c r="C920" s="326" t="s">
        <v>613</v>
      </c>
      <c r="D920" s="326"/>
      <c r="E920" s="200" t="s">
        <v>103</v>
      </c>
      <c r="F920" s="200" t="s">
        <v>701</v>
      </c>
      <c r="G920" s="326"/>
      <c r="H920" s="326"/>
      <c r="I920" s="327">
        <v>262170244.99000001</v>
      </c>
      <c r="J920" s="327"/>
      <c r="K920" s="201">
        <v>0</v>
      </c>
      <c r="L920" s="327">
        <v>262170244.99000001</v>
      </c>
      <c r="M920" s="327"/>
      <c r="N920" s="201">
        <v>0</v>
      </c>
      <c r="O920" s="329">
        <v>100</v>
      </c>
      <c r="P920" s="329"/>
      <c r="Q920" s="329"/>
      <c r="R920" s="56">
        <v>0</v>
      </c>
    </row>
    <row r="921" spans="1:18" ht="62.25" customHeight="1" x14ac:dyDescent="0.2">
      <c r="A921" s="339" t="s">
        <v>702</v>
      </c>
      <c r="B921" s="340"/>
      <c r="C921" s="308" t="s">
        <v>613</v>
      </c>
      <c r="D921" s="308"/>
      <c r="E921" s="52" t="s">
        <v>103</v>
      </c>
      <c r="F921" s="52" t="s">
        <v>703</v>
      </c>
      <c r="G921" s="308"/>
      <c r="H921" s="308"/>
      <c r="I921" s="309">
        <v>262170244.99000001</v>
      </c>
      <c r="J921" s="309"/>
      <c r="K921" s="53">
        <v>0</v>
      </c>
      <c r="L921" s="309">
        <v>262170244.99000001</v>
      </c>
      <c r="M921" s="309"/>
      <c r="N921" s="53">
        <v>0</v>
      </c>
      <c r="O921" s="311">
        <v>100</v>
      </c>
      <c r="P921" s="311"/>
      <c r="Q921" s="311"/>
      <c r="R921" s="55">
        <v>0</v>
      </c>
    </row>
    <row r="922" spans="1:18" ht="45.75" customHeight="1" x14ac:dyDescent="0.2">
      <c r="A922" s="339" t="s">
        <v>215</v>
      </c>
      <c r="B922" s="340"/>
      <c r="C922" s="308" t="s">
        <v>613</v>
      </c>
      <c r="D922" s="308"/>
      <c r="E922" s="52" t="s">
        <v>103</v>
      </c>
      <c r="F922" s="52" t="s">
        <v>703</v>
      </c>
      <c r="G922" s="308" t="s">
        <v>216</v>
      </c>
      <c r="H922" s="308"/>
      <c r="I922" s="309">
        <v>262170244.99000001</v>
      </c>
      <c r="J922" s="309"/>
      <c r="K922" s="53">
        <v>0</v>
      </c>
      <c r="L922" s="309">
        <v>262170244.99000001</v>
      </c>
      <c r="M922" s="309"/>
      <c r="N922" s="53">
        <v>0</v>
      </c>
      <c r="O922" s="311">
        <v>100</v>
      </c>
      <c r="P922" s="311"/>
      <c r="Q922" s="311"/>
      <c r="R922" s="55">
        <v>0</v>
      </c>
    </row>
    <row r="923" spans="1:18" ht="29.25" customHeight="1" x14ac:dyDescent="0.2">
      <c r="A923" s="339" t="s">
        <v>217</v>
      </c>
      <c r="B923" s="340"/>
      <c r="C923" s="308" t="s">
        <v>613</v>
      </c>
      <c r="D923" s="308"/>
      <c r="E923" s="52" t="s">
        <v>103</v>
      </c>
      <c r="F923" s="52" t="s">
        <v>703</v>
      </c>
      <c r="G923" s="308" t="s">
        <v>218</v>
      </c>
      <c r="H923" s="308"/>
      <c r="I923" s="309">
        <v>214267342.50999999</v>
      </c>
      <c r="J923" s="309"/>
      <c r="K923" s="53">
        <v>0</v>
      </c>
      <c r="L923" s="309">
        <v>214267342.50999999</v>
      </c>
      <c r="M923" s="309"/>
      <c r="N923" s="53">
        <v>0</v>
      </c>
      <c r="O923" s="311">
        <v>100</v>
      </c>
      <c r="P923" s="311"/>
      <c r="Q923" s="311"/>
      <c r="R923" s="55">
        <v>0</v>
      </c>
    </row>
    <row r="924" spans="1:18" ht="32.25" customHeight="1" x14ac:dyDescent="0.2">
      <c r="A924" s="339" t="s">
        <v>231</v>
      </c>
      <c r="B924" s="340"/>
      <c r="C924" s="308" t="s">
        <v>613</v>
      </c>
      <c r="D924" s="308"/>
      <c r="E924" s="52" t="s">
        <v>103</v>
      </c>
      <c r="F924" s="52" t="s">
        <v>703</v>
      </c>
      <c r="G924" s="308" t="s">
        <v>232</v>
      </c>
      <c r="H924" s="308"/>
      <c r="I924" s="309">
        <v>47902902.479999997</v>
      </c>
      <c r="J924" s="309"/>
      <c r="K924" s="53">
        <v>0</v>
      </c>
      <c r="L924" s="309">
        <v>47902902.479999997</v>
      </c>
      <c r="M924" s="309"/>
      <c r="N924" s="53">
        <v>0</v>
      </c>
      <c r="O924" s="311">
        <v>100</v>
      </c>
      <c r="P924" s="311"/>
      <c r="Q924" s="311"/>
      <c r="R924" s="55">
        <v>0</v>
      </c>
    </row>
    <row r="925" spans="1:18" ht="27" customHeight="1" x14ac:dyDescent="0.2">
      <c r="A925" s="344" t="s">
        <v>201</v>
      </c>
      <c r="B925" s="345"/>
      <c r="C925" s="336" t="s">
        <v>613</v>
      </c>
      <c r="D925" s="336"/>
      <c r="E925" s="60" t="s">
        <v>103</v>
      </c>
      <c r="F925" s="60" t="s">
        <v>202</v>
      </c>
      <c r="G925" s="336"/>
      <c r="H925" s="336"/>
      <c r="I925" s="330">
        <v>266384661.02000001</v>
      </c>
      <c r="J925" s="330"/>
      <c r="K925" s="58">
        <v>89742700</v>
      </c>
      <c r="L925" s="330">
        <v>261559672.25999999</v>
      </c>
      <c r="M925" s="330"/>
      <c r="N925" s="58">
        <v>85397100</v>
      </c>
      <c r="O925" s="332">
        <v>98.188713741427563</v>
      </c>
      <c r="P925" s="332"/>
      <c r="Q925" s="332"/>
      <c r="R925" s="61">
        <v>95.157711992173176</v>
      </c>
    </row>
    <row r="926" spans="1:18" ht="35.25" customHeight="1" x14ac:dyDescent="0.2">
      <c r="A926" s="339" t="s">
        <v>203</v>
      </c>
      <c r="B926" s="340"/>
      <c r="C926" s="308" t="s">
        <v>613</v>
      </c>
      <c r="D926" s="308"/>
      <c r="E926" s="52" t="s">
        <v>103</v>
      </c>
      <c r="F926" s="52" t="s">
        <v>204</v>
      </c>
      <c r="G926" s="308"/>
      <c r="H926" s="308"/>
      <c r="I926" s="309">
        <v>89742690</v>
      </c>
      <c r="J926" s="309"/>
      <c r="K926" s="53">
        <v>89742700</v>
      </c>
      <c r="L926" s="309">
        <v>85397094.170000002</v>
      </c>
      <c r="M926" s="309"/>
      <c r="N926" s="53">
        <v>85397100</v>
      </c>
      <c r="O926" s="311">
        <v>95.157716099216543</v>
      </c>
      <c r="P926" s="311"/>
      <c r="Q926" s="311"/>
      <c r="R926" s="55">
        <v>95.157711992173176</v>
      </c>
    </row>
    <row r="927" spans="1:18" ht="53.25" customHeight="1" x14ac:dyDescent="0.2">
      <c r="A927" s="339" t="s">
        <v>205</v>
      </c>
      <c r="B927" s="340"/>
      <c r="C927" s="308" t="s">
        <v>613</v>
      </c>
      <c r="D927" s="308"/>
      <c r="E927" s="202" t="s">
        <v>103</v>
      </c>
      <c r="F927" s="202" t="s">
        <v>206</v>
      </c>
      <c r="G927" s="308"/>
      <c r="H927" s="308"/>
      <c r="I927" s="309">
        <v>89742690</v>
      </c>
      <c r="J927" s="309"/>
      <c r="K927" s="203">
        <v>89742700</v>
      </c>
      <c r="L927" s="309">
        <v>85397094.170000002</v>
      </c>
      <c r="M927" s="309"/>
      <c r="N927" s="203">
        <v>71696700</v>
      </c>
      <c r="O927" s="311">
        <v>95.157716099216543</v>
      </c>
      <c r="P927" s="311"/>
      <c r="Q927" s="311"/>
      <c r="R927" s="55">
        <v>79.891400637600611</v>
      </c>
    </row>
    <row r="928" spans="1:18" ht="309" customHeight="1" x14ac:dyDescent="0.2">
      <c r="A928" s="346" t="s">
        <v>619</v>
      </c>
      <c r="B928" s="347"/>
      <c r="C928" s="326" t="s">
        <v>613</v>
      </c>
      <c r="D928" s="326"/>
      <c r="E928" s="200" t="s">
        <v>103</v>
      </c>
      <c r="F928" s="200" t="s">
        <v>620</v>
      </c>
      <c r="G928" s="326"/>
      <c r="H928" s="326"/>
      <c r="I928" s="333">
        <v>75474690</v>
      </c>
      <c r="J928" s="333"/>
      <c r="K928" s="210">
        <v>75474700</v>
      </c>
      <c r="L928" s="333">
        <v>71696657.060000002</v>
      </c>
      <c r="M928" s="333"/>
      <c r="N928" s="210">
        <v>71696700</v>
      </c>
      <c r="O928" s="335">
        <v>94.994304792772255</v>
      </c>
      <c r="P928" s="335"/>
      <c r="Q928" s="335"/>
      <c r="R928" s="56">
        <v>94.994349099764548</v>
      </c>
    </row>
    <row r="929" spans="1:18" ht="45" customHeight="1" x14ac:dyDescent="0.2">
      <c r="A929" s="339" t="s">
        <v>215</v>
      </c>
      <c r="B929" s="340"/>
      <c r="C929" s="308" t="s">
        <v>613</v>
      </c>
      <c r="D929" s="308"/>
      <c r="E929" s="52" t="s">
        <v>103</v>
      </c>
      <c r="F929" s="52" t="s">
        <v>620</v>
      </c>
      <c r="G929" s="308" t="s">
        <v>216</v>
      </c>
      <c r="H929" s="308"/>
      <c r="I929" s="330">
        <v>75474690</v>
      </c>
      <c r="J929" s="330"/>
      <c r="K929" s="58">
        <v>75474700</v>
      </c>
      <c r="L929" s="330">
        <v>71696657.060000002</v>
      </c>
      <c r="M929" s="330"/>
      <c r="N929" s="58">
        <v>71696700</v>
      </c>
      <c r="O929" s="332">
        <v>94.994304792772255</v>
      </c>
      <c r="P929" s="332"/>
      <c r="Q929" s="332"/>
      <c r="R929" s="55">
        <v>94.994349099764548</v>
      </c>
    </row>
    <row r="930" spans="1:18" ht="33.75" customHeight="1" x14ac:dyDescent="0.2">
      <c r="A930" s="339" t="s">
        <v>217</v>
      </c>
      <c r="B930" s="340"/>
      <c r="C930" s="308" t="s">
        <v>613</v>
      </c>
      <c r="D930" s="308"/>
      <c r="E930" s="202" t="s">
        <v>103</v>
      </c>
      <c r="F930" s="202" t="s">
        <v>620</v>
      </c>
      <c r="G930" s="308" t="s">
        <v>218</v>
      </c>
      <c r="H930" s="308"/>
      <c r="I930" s="330">
        <v>75474690</v>
      </c>
      <c r="J930" s="330"/>
      <c r="K930" s="206">
        <v>75474700</v>
      </c>
      <c r="L930" s="330">
        <v>71696657.060000002</v>
      </c>
      <c r="M930" s="330"/>
      <c r="N930" s="206">
        <v>71696700</v>
      </c>
      <c r="O930" s="332">
        <v>94.994304792772255</v>
      </c>
      <c r="P930" s="332"/>
      <c r="Q930" s="332"/>
      <c r="R930" s="55">
        <v>94.994349099764548</v>
      </c>
    </row>
    <row r="931" spans="1:18" ht="267" customHeight="1" x14ac:dyDescent="0.2">
      <c r="A931" s="346" t="s">
        <v>621</v>
      </c>
      <c r="B931" s="347"/>
      <c r="C931" s="326" t="s">
        <v>613</v>
      </c>
      <c r="D931" s="326"/>
      <c r="E931" s="200" t="s">
        <v>103</v>
      </c>
      <c r="F931" s="200" t="s">
        <v>622</v>
      </c>
      <c r="G931" s="326"/>
      <c r="H931" s="326"/>
      <c r="I931" s="333">
        <v>14268000</v>
      </c>
      <c r="J931" s="333"/>
      <c r="K931" s="210">
        <v>14268000</v>
      </c>
      <c r="L931" s="333">
        <v>13700437.109999999</v>
      </c>
      <c r="M931" s="333"/>
      <c r="N931" s="210">
        <v>13700400</v>
      </c>
      <c r="O931" s="335">
        <v>96.022127207737597</v>
      </c>
      <c r="P931" s="335"/>
      <c r="Q931" s="335"/>
      <c r="R931" s="56">
        <v>96.021867115222875</v>
      </c>
    </row>
    <row r="932" spans="1:18" ht="56.25" customHeight="1" x14ac:dyDescent="0.2">
      <c r="A932" s="339" t="s">
        <v>215</v>
      </c>
      <c r="B932" s="340"/>
      <c r="C932" s="308" t="s">
        <v>613</v>
      </c>
      <c r="D932" s="308"/>
      <c r="E932" s="52" t="s">
        <v>103</v>
      </c>
      <c r="F932" s="52" t="s">
        <v>622</v>
      </c>
      <c r="G932" s="308" t="s">
        <v>216</v>
      </c>
      <c r="H932" s="308"/>
      <c r="I932" s="330">
        <v>14268000</v>
      </c>
      <c r="J932" s="330"/>
      <c r="K932" s="58">
        <v>14268000</v>
      </c>
      <c r="L932" s="330">
        <v>13700437.109999999</v>
      </c>
      <c r="M932" s="330"/>
      <c r="N932" s="58">
        <v>13700400</v>
      </c>
      <c r="O932" s="332">
        <v>96.022127207737597</v>
      </c>
      <c r="P932" s="332"/>
      <c r="Q932" s="332"/>
      <c r="R932" s="55">
        <v>96.021867115222875</v>
      </c>
    </row>
    <row r="933" spans="1:18" ht="85.5" customHeight="1" x14ac:dyDescent="0.2">
      <c r="A933" s="339" t="s">
        <v>623</v>
      </c>
      <c r="B933" s="340"/>
      <c r="C933" s="308" t="s">
        <v>613</v>
      </c>
      <c r="D933" s="308"/>
      <c r="E933" s="52" t="s">
        <v>103</v>
      </c>
      <c r="F933" s="52" t="s">
        <v>622</v>
      </c>
      <c r="G933" s="308" t="s">
        <v>624</v>
      </c>
      <c r="H933" s="308"/>
      <c r="I933" s="330">
        <v>14268000</v>
      </c>
      <c r="J933" s="330"/>
      <c r="K933" s="58">
        <v>14268000</v>
      </c>
      <c r="L933" s="330">
        <v>13700437.109999999</v>
      </c>
      <c r="M933" s="330"/>
      <c r="N933" s="58">
        <v>13700400</v>
      </c>
      <c r="O933" s="332">
        <v>96.022127207737597</v>
      </c>
      <c r="P933" s="332"/>
      <c r="Q933" s="332"/>
      <c r="R933" s="55">
        <v>96.021867115222875</v>
      </c>
    </row>
    <row r="934" spans="1:18" ht="50.25" customHeight="1" x14ac:dyDescent="0.2">
      <c r="A934" s="339" t="s">
        <v>674</v>
      </c>
      <c r="B934" s="340"/>
      <c r="C934" s="308" t="s">
        <v>613</v>
      </c>
      <c r="D934" s="308"/>
      <c r="E934" s="52" t="s">
        <v>103</v>
      </c>
      <c r="F934" s="52" t="s">
        <v>675</v>
      </c>
      <c r="G934" s="308"/>
      <c r="H934" s="308"/>
      <c r="I934" s="309">
        <v>176641971.02000001</v>
      </c>
      <c r="J934" s="309"/>
      <c r="K934" s="53">
        <v>0</v>
      </c>
      <c r="L934" s="309">
        <v>176162578.09</v>
      </c>
      <c r="M934" s="309"/>
      <c r="N934" s="53">
        <v>0</v>
      </c>
      <c r="O934" s="311">
        <v>99.72860757427479</v>
      </c>
      <c r="P934" s="311"/>
      <c r="Q934" s="311"/>
      <c r="R934" s="55">
        <v>0</v>
      </c>
    </row>
    <row r="935" spans="1:18" ht="56.25" customHeight="1" x14ac:dyDescent="0.2">
      <c r="A935" s="339" t="s">
        <v>704</v>
      </c>
      <c r="B935" s="340"/>
      <c r="C935" s="308" t="s">
        <v>613</v>
      </c>
      <c r="D935" s="308"/>
      <c r="E935" s="52" t="s">
        <v>103</v>
      </c>
      <c r="F935" s="52" t="s">
        <v>705</v>
      </c>
      <c r="G935" s="308"/>
      <c r="H935" s="308"/>
      <c r="I935" s="309">
        <v>130873245.47</v>
      </c>
      <c r="J935" s="309"/>
      <c r="K935" s="53">
        <v>0</v>
      </c>
      <c r="L935" s="309">
        <v>130873245.47</v>
      </c>
      <c r="M935" s="309"/>
      <c r="N935" s="53">
        <v>0</v>
      </c>
      <c r="O935" s="311">
        <v>100</v>
      </c>
      <c r="P935" s="311"/>
      <c r="Q935" s="311"/>
      <c r="R935" s="55">
        <v>0</v>
      </c>
    </row>
    <row r="936" spans="1:18" ht="66" customHeight="1" x14ac:dyDescent="0.2">
      <c r="A936" s="339" t="s">
        <v>706</v>
      </c>
      <c r="B936" s="340"/>
      <c r="C936" s="308" t="s">
        <v>613</v>
      </c>
      <c r="D936" s="308"/>
      <c r="E936" s="202" t="s">
        <v>103</v>
      </c>
      <c r="F936" s="202" t="s">
        <v>707</v>
      </c>
      <c r="G936" s="308"/>
      <c r="H936" s="308"/>
      <c r="I936" s="309">
        <v>130873245.47</v>
      </c>
      <c r="J936" s="309"/>
      <c r="K936" s="203">
        <v>0</v>
      </c>
      <c r="L936" s="309">
        <v>130873245.47</v>
      </c>
      <c r="M936" s="309"/>
      <c r="N936" s="203">
        <v>0</v>
      </c>
      <c r="O936" s="311">
        <v>100</v>
      </c>
      <c r="P936" s="311"/>
      <c r="Q936" s="311"/>
      <c r="R936" s="55">
        <v>0</v>
      </c>
    </row>
    <row r="937" spans="1:18" ht="53.25" customHeight="1" x14ac:dyDescent="0.2">
      <c r="A937" s="346" t="s">
        <v>215</v>
      </c>
      <c r="B937" s="347"/>
      <c r="C937" s="326" t="s">
        <v>613</v>
      </c>
      <c r="D937" s="326"/>
      <c r="E937" s="200" t="s">
        <v>103</v>
      </c>
      <c r="F937" s="200" t="s">
        <v>707</v>
      </c>
      <c r="G937" s="326" t="s">
        <v>216</v>
      </c>
      <c r="H937" s="326"/>
      <c r="I937" s="327">
        <v>130873245.47</v>
      </c>
      <c r="J937" s="327"/>
      <c r="K937" s="201">
        <v>0</v>
      </c>
      <c r="L937" s="327">
        <v>130873245.47</v>
      </c>
      <c r="M937" s="327"/>
      <c r="N937" s="201">
        <v>0</v>
      </c>
      <c r="O937" s="329">
        <v>100</v>
      </c>
      <c r="P937" s="329"/>
      <c r="Q937" s="329"/>
      <c r="R937" s="56">
        <v>0</v>
      </c>
    </row>
    <row r="938" spans="1:18" ht="31.5" customHeight="1" x14ac:dyDescent="0.2">
      <c r="A938" s="339" t="s">
        <v>217</v>
      </c>
      <c r="B938" s="340"/>
      <c r="C938" s="308" t="s">
        <v>613</v>
      </c>
      <c r="D938" s="308"/>
      <c r="E938" s="52" t="s">
        <v>103</v>
      </c>
      <c r="F938" s="52" t="s">
        <v>707</v>
      </c>
      <c r="G938" s="308" t="s">
        <v>218</v>
      </c>
      <c r="H938" s="308"/>
      <c r="I938" s="309">
        <v>128071698</v>
      </c>
      <c r="J938" s="309"/>
      <c r="K938" s="53">
        <v>0</v>
      </c>
      <c r="L938" s="309">
        <v>128071698</v>
      </c>
      <c r="M938" s="309"/>
      <c r="N938" s="53">
        <v>0</v>
      </c>
      <c r="O938" s="311">
        <v>100</v>
      </c>
      <c r="P938" s="311"/>
      <c r="Q938" s="311"/>
      <c r="R938" s="55">
        <v>0</v>
      </c>
    </row>
    <row r="939" spans="1:18" ht="33" customHeight="1" x14ac:dyDescent="0.2">
      <c r="A939" s="339" t="s">
        <v>231</v>
      </c>
      <c r="B939" s="340"/>
      <c r="C939" s="308" t="s">
        <v>613</v>
      </c>
      <c r="D939" s="308"/>
      <c r="E939" s="52" t="s">
        <v>103</v>
      </c>
      <c r="F939" s="52" t="s">
        <v>707</v>
      </c>
      <c r="G939" s="308" t="s">
        <v>232</v>
      </c>
      <c r="H939" s="308"/>
      <c r="I939" s="309">
        <v>2801547.47</v>
      </c>
      <c r="J939" s="309"/>
      <c r="K939" s="53">
        <v>0</v>
      </c>
      <c r="L939" s="309">
        <v>2801547.47</v>
      </c>
      <c r="M939" s="309"/>
      <c r="N939" s="53">
        <v>0</v>
      </c>
      <c r="O939" s="311">
        <v>100</v>
      </c>
      <c r="P939" s="311"/>
      <c r="Q939" s="311"/>
      <c r="R939" s="55">
        <v>0</v>
      </c>
    </row>
    <row r="940" spans="1:18" ht="108" customHeight="1" x14ac:dyDescent="0.2">
      <c r="A940" s="339" t="s">
        <v>708</v>
      </c>
      <c r="B940" s="340"/>
      <c r="C940" s="308" t="s">
        <v>613</v>
      </c>
      <c r="D940" s="308"/>
      <c r="E940" s="52" t="s">
        <v>103</v>
      </c>
      <c r="F940" s="52" t="s">
        <v>709</v>
      </c>
      <c r="G940" s="308"/>
      <c r="H940" s="308"/>
      <c r="I940" s="309">
        <v>420000</v>
      </c>
      <c r="J940" s="309"/>
      <c r="K940" s="53">
        <v>0</v>
      </c>
      <c r="L940" s="309">
        <v>394050</v>
      </c>
      <c r="M940" s="309"/>
      <c r="N940" s="53">
        <v>0</v>
      </c>
      <c r="O940" s="311">
        <v>93.821428571428569</v>
      </c>
      <c r="P940" s="311"/>
      <c r="Q940" s="311"/>
      <c r="R940" s="55">
        <v>0</v>
      </c>
    </row>
    <row r="941" spans="1:18" ht="110.25" customHeight="1" x14ac:dyDescent="0.2">
      <c r="A941" s="339" t="s">
        <v>710</v>
      </c>
      <c r="B941" s="340"/>
      <c r="C941" s="308" t="s">
        <v>613</v>
      </c>
      <c r="D941" s="308"/>
      <c r="E941" s="52" t="s">
        <v>103</v>
      </c>
      <c r="F941" s="52" t="s">
        <v>711</v>
      </c>
      <c r="G941" s="308"/>
      <c r="H941" s="308"/>
      <c r="I941" s="309">
        <v>420000</v>
      </c>
      <c r="J941" s="309"/>
      <c r="K941" s="53">
        <v>0</v>
      </c>
      <c r="L941" s="309">
        <v>394050</v>
      </c>
      <c r="M941" s="309"/>
      <c r="N941" s="53">
        <v>0</v>
      </c>
      <c r="O941" s="311">
        <v>93.821428571428569</v>
      </c>
      <c r="P941" s="311"/>
      <c r="Q941" s="311"/>
      <c r="R941" s="55">
        <v>0</v>
      </c>
    </row>
    <row r="942" spans="1:18" ht="50.25" customHeight="1" x14ac:dyDescent="0.2">
      <c r="A942" s="339" t="s">
        <v>215</v>
      </c>
      <c r="B942" s="340"/>
      <c r="C942" s="308" t="s">
        <v>613</v>
      </c>
      <c r="D942" s="308"/>
      <c r="E942" s="52" t="s">
        <v>103</v>
      </c>
      <c r="F942" s="52" t="s">
        <v>711</v>
      </c>
      <c r="G942" s="308" t="s">
        <v>216</v>
      </c>
      <c r="H942" s="308"/>
      <c r="I942" s="309">
        <v>420000</v>
      </c>
      <c r="J942" s="309"/>
      <c r="K942" s="53">
        <v>0</v>
      </c>
      <c r="L942" s="309">
        <v>394050</v>
      </c>
      <c r="M942" s="309"/>
      <c r="N942" s="53">
        <v>0</v>
      </c>
      <c r="O942" s="311">
        <v>93.821428571428569</v>
      </c>
      <c r="P942" s="311"/>
      <c r="Q942" s="311"/>
      <c r="R942" s="55">
        <v>0</v>
      </c>
    </row>
    <row r="943" spans="1:18" ht="30" customHeight="1" x14ac:dyDescent="0.2">
      <c r="A943" s="339" t="s">
        <v>217</v>
      </c>
      <c r="B943" s="340"/>
      <c r="C943" s="308" t="s">
        <v>613</v>
      </c>
      <c r="D943" s="308"/>
      <c r="E943" s="52" t="s">
        <v>103</v>
      </c>
      <c r="F943" s="52" t="s">
        <v>711</v>
      </c>
      <c r="G943" s="308" t="s">
        <v>218</v>
      </c>
      <c r="H943" s="308"/>
      <c r="I943" s="309">
        <v>420000</v>
      </c>
      <c r="J943" s="309"/>
      <c r="K943" s="53">
        <v>0</v>
      </c>
      <c r="L943" s="309">
        <v>394050</v>
      </c>
      <c r="M943" s="309"/>
      <c r="N943" s="53">
        <v>0</v>
      </c>
      <c r="O943" s="311">
        <v>93.821428571428569</v>
      </c>
      <c r="P943" s="311"/>
      <c r="Q943" s="311"/>
      <c r="R943" s="55">
        <v>0</v>
      </c>
    </row>
    <row r="944" spans="1:18" ht="79.5" customHeight="1" x14ac:dyDescent="0.2">
      <c r="A944" s="339" t="s">
        <v>712</v>
      </c>
      <c r="B944" s="340"/>
      <c r="C944" s="308" t="s">
        <v>613</v>
      </c>
      <c r="D944" s="308"/>
      <c r="E944" s="202" t="s">
        <v>103</v>
      </c>
      <c r="F944" s="202" t="s">
        <v>713</v>
      </c>
      <c r="G944" s="308"/>
      <c r="H944" s="308"/>
      <c r="I944" s="309">
        <v>45348725.549999997</v>
      </c>
      <c r="J944" s="309"/>
      <c r="K944" s="203">
        <v>0</v>
      </c>
      <c r="L944" s="309">
        <v>44895282.619999997</v>
      </c>
      <c r="M944" s="309"/>
      <c r="N944" s="203">
        <v>0</v>
      </c>
      <c r="O944" s="311">
        <v>99.000097743650926</v>
      </c>
      <c r="P944" s="311"/>
      <c r="Q944" s="311"/>
      <c r="R944" s="55">
        <v>0</v>
      </c>
    </row>
    <row r="945" spans="1:18" ht="77.25" customHeight="1" x14ac:dyDescent="0.2">
      <c r="A945" s="346" t="s">
        <v>714</v>
      </c>
      <c r="B945" s="347"/>
      <c r="C945" s="326" t="s">
        <v>613</v>
      </c>
      <c r="D945" s="326"/>
      <c r="E945" s="200" t="s">
        <v>103</v>
      </c>
      <c r="F945" s="200" t="s">
        <v>715</v>
      </c>
      <c r="G945" s="326"/>
      <c r="H945" s="326"/>
      <c r="I945" s="327">
        <v>45348725.549999997</v>
      </c>
      <c r="J945" s="327"/>
      <c r="K945" s="201">
        <v>0</v>
      </c>
      <c r="L945" s="327">
        <v>44895282.619999997</v>
      </c>
      <c r="M945" s="327"/>
      <c r="N945" s="201">
        <v>0</v>
      </c>
      <c r="O945" s="329">
        <v>99.000097743650926</v>
      </c>
      <c r="P945" s="329"/>
      <c r="Q945" s="329"/>
      <c r="R945" s="56">
        <v>0</v>
      </c>
    </row>
    <row r="946" spans="1:18" ht="54" customHeight="1" x14ac:dyDescent="0.2">
      <c r="A946" s="339" t="s">
        <v>215</v>
      </c>
      <c r="B946" s="340"/>
      <c r="C946" s="308" t="s">
        <v>613</v>
      </c>
      <c r="D946" s="308"/>
      <c r="E946" s="52" t="s">
        <v>103</v>
      </c>
      <c r="F946" s="52" t="s">
        <v>715</v>
      </c>
      <c r="G946" s="308" t="s">
        <v>216</v>
      </c>
      <c r="H946" s="308"/>
      <c r="I946" s="309">
        <v>45348725.549999997</v>
      </c>
      <c r="J946" s="309"/>
      <c r="K946" s="53">
        <v>0</v>
      </c>
      <c r="L946" s="309">
        <v>44895282.619999997</v>
      </c>
      <c r="M946" s="309"/>
      <c r="N946" s="53">
        <v>0</v>
      </c>
      <c r="O946" s="311">
        <v>99.000097743650926</v>
      </c>
      <c r="P946" s="311"/>
      <c r="Q946" s="311"/>
      <c r="R946" s="55">
        <v>0</v>
      </c>
    </row>
    <row r="947" spans="1:18" ht="38.25" customHeight="1" x14ac:dyDescent="0.2">
      <c r="A947" s="339" t="s">
        <v>217</v>
      </c>
      <c r="B947" s="340"/>
      <c r="C947" s="308" t="s">
        <v>613</v>
      </c>
      <c r="D947" s="308"/>
      <c r="E947" s="52" t="s">
        <v>103</v>
      </c>
      <c r="F947" s="52" t="s">
        <v>715</v>
      </c>
      <c r="G947" s="308" t="s">
        <v>218</v>
      </c>
      <c r="H947" s="308"/>
      <c r="I947" s="309">
        <v>45348725.549999997</v>
      </c>
      <c r="J947" s="309"/>
      <c r="K947" s="53">
        <v>0</v>
      </c>
      <c r="L947" s="309">
        <v>44895282.619999997</v>
      </c>
      <c r="M947" s="309"/>
      <c r="N947" s="53">
        <v>0</v>
      </c>
      <c r="O947" s="311">
        <v>99.000097743650926</v>
      </c>
      <c r="P947" s="311"/>
      <c r="Q947" s="311"/>
      <c r="R947" s="55">
        <v>0</v>
      </c>
    </row>
    <row r="948" spans="1:18" ht="33.75" customHeight="1" x14ac:dyDescent="0.2">
      <c r="A948" s="344" t="s">
        <v>116</v>
      </c>
      <c r="B948" s="345"/>
      <c r="C948" s="336" t="s">
        <v>613</v>
      </c>
      <c r="D948" s="336"/>
      <c r="E948" s="60" t="s">
        <v>103</v>
      </c>
      <c r="F948" s="60" t="s">
        <v>117</v>
      </c>
      <c r="G948" s="336"/>
      <c r="H948" s="336"/>
      <c r="I948" s="330">
        <v>1294050</v>
      </c>
      <c r="J948" s="330"/>
      <c r="K948" s="58">
        <v>0</v>
      </c>
      <c r="L948" s="330">
        <v>1294050</v>
      </c>
      <c r="M948" s="330"/>
      <c r="N948" s="58">
        <v>0</v>
      </c>
      <c r="O948" s="332">
        <v>100</v>
      </c>
      <c r="P948" s="332"/>
      <c r="Q948" s="332"/>
      <c r="R948" s="61">
        <v>0</v>
      </c>
    </row>
    <row r="949" spans="1:18" ht="40.5" customHeight="1" x14ac:dyDescent="0.2">
      <c r="A949" s="339" t="s">
        <v>716</v>
      </c>
      <c r="B949" s="340"/>
      <c r="C949" s="308" t="s">
        <v>613</v>
      </c>
      <c r="D949" s="308"/>
      <c r="E949" s="52" t="s">
        <v>103</v>
      </c>
      <c r="F949" s="52" t="s">
        <v>717</v>
      </c>
      <c r="G949" s="308"/>
      <c r="H949" s="308"/>
      <c r="I949" s="309">
        <v>1294050</v>
      </c>
      <c r="J949" s="309"/>
      <c r="K949" s="53">
        <v>0</v>
      </c>
      <c r="L949" s="309">
        <v>1294050</v>
      </c>
      <c r="M949" s="309"/>
      <c r="N949" s="53">
        <v>0</v>
      </c>
      <c r="O949" s="311">
        <v>100</v>
      </c>
      <c r="P949" s="311"/>
      <c r="Q949" s="311"/>
      <c r="R949" s="55">
        <v>0</v>
      </c>
    </row>
    <row r="950" spans="1:18" ht="48.75" customHeight="1" x14ac:dyDescent="0.2">
      <c r="A950" s="339" t="s">
        <v>718</v>
      </c>
      <c r="B950" s="340"/>
      <c r="C950" s="308" t="s">
        <v>613</v>
      </c>
      <c r="D950" s="308"/>
      <c r="E950" s="52" t="s">
        <v>103</v>
      </c>
      <c r="F950" s="52" t="s">
        <v>719</v>
      </c>
      <c r="G950" s="308"/>
      <c r="H950" s="308"/>
      <c r="I950" s="309">
        <v>1294050</v>
      </c>
      <c r="J950" s="309"/>
      <c r="K950" s="53">
        <v>0</v>
      </c>
      <c r="L950" s="309">
        <v>1294050</v>
      </c>
      <c r="M950" s="309"/>
      <c r="N950" s="53">
        <v>0</v>
      </c>
      <c r="O950" s="311">
        <v>100</v>
      </c>
      <c r="P950" s="311"/>
      <c r="Q950" s="311"/>
      <c r="R950" s="55">
        <v>0</v>
      </c>
    </row>
    <row r="951" spans="1:18" ht="37.5" customHeight="1" x14ac:dyDescent="0.2">
      <c r="A951" s="339" t="s">
        <v>720</v>
      </c>
      <c r="B951" s="340"/>
      <c r="C951" s="308" t="s">
        <v>613</v>
      </c>
      <c r="D951" s="308"/>
      <c r="E951" s="52" t="s">
        <v>103</v>
      </c>
      <c r="F951" s="52" t="s">
        <v>721</v>
      </c>
      <c r="G951" s="308"/>
      <c r="H951" s="308"/>
      <c r="I951" s="309">
        <v>1294050</v>
      </c>
      <c r="J951" s="309"/>
      <c r="K951" s="53">
        <v>0</v>
      </c>
      <c r="L951" s="309">
        <v>1294050</v>
      </c>
      <c r="M951" s="309"/>
      <c r="N951" s="53">
        <v>0</v>
      </c>
      <c r="O951" s="311">
        <v>100</v>
      </c>
      <c r="P951" s="311"/>
      <c r="Q951" s="311"/>
      <c r="R951" s="55">
        <v>0</v>
      </c>
    </row>
    <row r="952" spans="1:18" ht="44.25" customHeight="1" x14ac:dyDescent="0.2">
      <c r="A952" s="339" t="s">
        <v>215</v>
      </c>
      <c r="B952" s="340"/>
      <c r="C952" s="308" t="s">
        <v>613</v>
      </c>
      <c r="D952" s="308"/>
      <c r="E952" s="52" t="s">
        <v>103</v>
      </c>
      <c r="F952" s="52" t="s">
        <v>721</v>
      </c>
      <c r="G952" s="308" t="s">
        <v>216</v>
      </c>
      <c r="H952" s="308"/>
      <c r="I952" s="309">
        <v>1294050</v>
      </c>
      <c r="J952" s="309"/>
      <c r="K952" s="53">
        <v>0</v>
      </c>
      <c r="L952" s="309">
        <v>1294050</v>
      </c>
      <c r="M952" s="309"/>
      <c r="N952" s="53">
        <v>0</v>
      </c>
      <c r="O952" s="311">
        <v>100</v>
      </c>
      <c r="P952" s="311"/>
      <c r="Q952" s="311"/>
      <c r="R952" s="55">
        <v>0</v>
      </c>
    </row>
    <row r="953" spans="1:18" ht="33" customHeight="1" x14ac:dyDescent="0.2">
      <c r="A953" s="339" t="s">
        <v>217</v>
      </c>
      <c r="B953" s="340"/>
      <c r="C953" s="308" t="s">
        <v>613</v>
      </c>
      <c r="D953" s="308"/>
      <c r="E953" s="52" t="s">
        <v>103</v>
      </c>
      <c r="F953" s="52" t="s">
        <v>721</v>
      </c>
      <c r="G953" s="308" t="s">
        <v>218</v>
      </c>
      <c r="H953" s="308"/>
      <c r="I953" s="309">
        <v>1294050</v>
      </c>
      <c r="J953" s="309"/>
      <c r="K953" s="53">
        <v>0</v>
      </c>
      <c r="L953" s="309">
        <v>1294050</v>
      </c>
      <c r="M953" s="309"/>
      <c r="N953" s="53">
        <v>0</v>
      </c>
      <c r="O953" s="311">
        <v>100</v>
      </c>
      <c r="P953" s="311"/>
      <c r="Q953" s="311"/>
      <c r="R953" s="55">
        <v>0</v>
      </c>
    </row>
    <row r="954" spans="1:18" ht="44.25" customHeight="1" x14ac:dyDescent="0.2">
      <c r="A954" s="348" t="s">
        <v>722</v>
      </c>
      <c r="B954" s="349"/>
      <c r="C954" s="314" t="s">
        <v>613</v>
      </c>
      <c r="D954" s="314"/>
      <c r="E954" s="48" t="s">
        <v>360</v>
      </c>
      <c r="F954" s="48"/>
      <c r="G954" s="314"/>
      <c r="H954" s="314"/>
      <c r="I954" s="315">
        <v>164480</v>
      </c>
      <c r="J954" s="315"/>
      <c r="K954" s="49">
        <v>0</v>
      </c>
      <c r="L954" s="315">
        <v>164480</v>
      </c>
      <c r="M954" s="315"/>
      <c r="N954" s="49">
        <v>0</v>
      </c>
      <c r="O954" s="317">
        <v>100</v>
      </c>
      <c r="P954" s="317"/>
      <c r="Q954" s="317"/>
      <c r="R954" s="51">
        <v>0</v>
      </c>
    </row>
    <row r="955" spans="1:18" ht="45.75" customHeight="1" x14ac:dyDescent="0.2">
      <c r="A955" s="339" t="s">
        <v>86</v>
      </c>
      <c r="B955" s="340"/>
      <c r="C955" s="308" t="s">
        <v>613</v>
      </c>
      <c r="D955" s="308"/>
      <c r="E955" s="52" t="s">
        <v>360</v>
      </c>
      <c r="F955" s="52" t="s">
        <v>87</v>
      </c>
      <c r="G955" s="308"/>
      <c r="H955" s="308"/>
      <c r="I955" s="309">
        <v>164480</v>
      </c>
      <c r="J955" s="309"/>
      <c r="K955" s="53">
        <v>0</v>
      </c>
      <c r="L955" s="309">
        <v>164480</v>
      </c>
      <c r="M955" s="309"/>
      <c r="N955" s="53">
        <v>0</v>
      </c>
      <c r="O955" s="311">
        <v>100</v>
      </c>
      <c r="P955" s="311"/>
      <c r="Q955" s="311"/>
      <c r="R955" s="55">
        <v>0</v>
      </c>
    </row>
    <row r="956" spans="1:18" ht="40.5" customHeight="1" x14ac:dyDescent="0.2">
      <c r="A956" s="339" t="s">
        <v>88</v>
      </c>
      <c r="B956" s="340"/>
      <c r="C956" s="308" t="s">
        <v>613</v>
      </c>
      <c r="D956" s="308"/>
      <c r="E956" s="202" t="s">
        <v>360</v>
      </c>
      <c r="F956" s="202" t="s">
        <v>89</v>
      </c>
      <c r="G956" s="308"/>
      <c r="H956" s="308"/>
      <c r="I956" s="309">
        <v>164480</v>
      </c>
      <c r="J956" s="309"/>
      <c r="K956" s="203">
        <v>0</v>
      </c>
      <c r="L956" s="309">
        <v>164480</v>
      </c>
      <c r="M956" s="309"/>
      <c r="N956" s="203">
        <v>0</v>
      </c>
      <c r="O956" s="311">
        <v>100</v>
      </c>
      <c r="P956" s="311"/>
      <c r="Q956" s="311"/>
      <c r="R956" s="55">
        <v>0</v>
      </c>
    </row>
    <row r="957" spans="1:18" ht="64.5" customHeight="1" x14ac:dyDescent="0.2">
      <c r="A957" s="346" t="s">
        <v>723</v>
      </c>
      <c r="B957" s="347"/>
      <c r="C957" s="326" t="s">
        <v>613</v>
      </c>
      <c r="D957" s="326"/>
      <c r="E957" s="200" t="s">
        <v>360</v>
      </c>
      <c r="F957" s="200" t="s">
        <v>724</v>
      </c>
      <c r="G957" s="326"/>
      <c r="H957" s="326"/>
      <c r="I957" s="327">
        <v>164480</v>
      </c>
      <c r="J957" s="327"/>
      <c r="K957" s="201">
        <v>0</v>
      </c>
      <c r="L957" s="327">
        <v>164480</v>
      </c>
      <c r="M957" s="327"/>
      <c r="N957" s="201">
        <v>0</v>
      </c>
      <c r="O957" s="329">
        <v>100</v>
      </c>
      <c r="P957" s="329"/>
      <c r="Q957" s="329"/>
      <c r="R957" s="56">
        <v>0</v>
      </c>
    </row>
    <row r="958" spans="1:18" ht="180" customHeight="1" x14ac:dyDescent="0.2">
      <c r="A958" s="339" t="s">
        <v>725</v>
      </c>
      <c r="B958" s="340"/>
      <c r="C958" s="308" t="s">
        <v>613</v>
      </c>
      <c r="D958" s="308"/>
      <c r="E958" s="52" t="s">
        <v>360</v>
      </c>
      <c r="F958" s="52" t="s">
        <v>726</v>
      </c>
      <c r="G958" s="308"/>
      <c r="H958" s="308"/>
      <c r="I958" s="309">
        <v>164480</v>
      </c>
      <c r="J958" s="309"/>
      <c r="K958" s="53">
        <v>0</v>
      </c>
      <c r="L958" s="309">
        <v>164480</v>
      </c>
      <c r="M958" s="309"/>
      <c r="N958" s="53">
        <v>0</v>
      </c>
      <c r="O958" s="311">
        <v>100</v>
      </c>
      <c r="P958" s="311"/>
      <c r="Q958" s="311"/>
      <c r="R958" s="55">
        <v>0</v>
      </c>
    </row>
    <row r="959" spans="1:18" ht="60.75" customHeight="1" x14ac:dyDescent="0.2">
      <c r="A959" s="339" t="s">
        <v>110</v>
      </c>
      <c r="B959" s="340"/>
      <c r="C959" s="308" t="s">
        <v>613</v>
      </c>
      <c r="D959" s="308"/>
      <c r="E959" s="52" t="s">
        <v>360</v>
      </c>
      <c r="F959" s="52" t="s">
        <v>726</v>
      </c>
      <c r="G959" s="308" t="s">
        <v>111</v>
      </c>
      <c r="H959" s="308"/>
      <c r="I959" s="309">
        <v>164480</v>
      </c>
      <c r="J959" s="309"/>
      <c r="K959" s="53">
        <v>0</v>
      </c>
      <c r="L959" s="309">
        <v>164480</v>
      </c>
      <c r="M959" s="309"/>
      <c r="N959" s="53">
        <v>0</v>
      </c>
      <c r="O959" s="311">
        <v>100</v>
      </c>
      <c r="P959" s="311"/>
      <c r="Q959" s="311"/>
      <c r="R959" s="55">
        <v>0</v>
      </c>
    </row>
    <row r="960" spans="1:18" ht="53.25" customHeight="1" x14ac:dyDescent="0.2">
      <c r="A960" s="339" t="s">
        <v>112</v>
      </c>
      <c r="B960" s="340"/>
      <c r="C960" s="308" t="s">
        <v>613</v>
      </c>
      <c r="D960" s="308"/>
      <c r="E960" s="52" t="s">
        <v>360</v>
      </c>
      <c r="F960" s="52" t="s">
        <v>726</v>
      </c>
      <c r="G960" s="308" t="s">
        <v>113</v>
      </c>
      <c r="H960" s="308"/>
      <c r="I960" s="309">
        <v>164480</v>
      </c>
      <c r="J960" s="309"/>
      <c r="K960" s="53">
        <v>0</v>
      </c>
      <c r="L960" s="309">
        <v>164480</v>
      </c>
      <c r="M960" s="309"/>
      <c r="N960" s="53">
        <v>0</v>
      </c>
      <c r="O960" s="311">
        <v>100</v>
      </c>
      <c r="P960" s="311"/>
      <c r="Q960" s="311"/>
      <c r="R960" s="55">
        <v>0</v>
      </c>
    </row>
    <row r="961" spans="1:18" ht="36" customHeight="1" x14ac:dyDescent="0.2">
      <c r="A961" s="348" t="s">
        <v>727</v>
      </c>
      <c r="B961" s="349"/>
      <c r="C961" s="314" t="s">
        <v>613</v>
      </c>
      <c r="D961" s="314"/>
      <c r="E961" s="48" t="s">
        <v>613</v>
      </c>
      <c r="F961" s="48"/>
      <c r="G961" s="314"/>
      <c r="H961" s="314"/>
      <c r="I961" s="315">
        <v>70867034.170000002</v>
      </c>
      <c r="J961" s="315"/>
      <c r="K961" s="49">
        <v>0</v>
      </c>
      <c r="L961" s="315">
        <v>70867034.170000002</v>
      </c>
      <c r="M961" s="315"/>
      <c r="N961" s="49">
        <v>0</v>
      </c>
      <c r="O961" s="317">
        <v>100</v>
      </c>
      <c r="P961" s="317"/>
      <c r="Q961" s="317"/>
      <c r="R961" s="51">
        <v>0</v>
      </c>
    </row>
    <row r="962" spans="1:18" ht="76.5" customHeight="1" x14ac:dyDescent="0.2">
      <c r="A962" s="339" t="s">
        <v>233</v>
      </c>
      <c r="B962" s="340"/>
      <c r="C962" s="308" t="s">
        <v>613</v>
      </c>
      <c r="D962" s="308"/>
      <c r="E962" s="52" t="s">
        <v>613</v>
      </c>
      <c r="F962" s="52" t="s">
        <v>234</v>
      </c>
      <c r="G962" s="308"/>
      <c r="H962" s="308"/>
      <c r="I962" s="309">
        <v>70867034.170000002</v>
      </c>
      <c r="J962" s="309"/>
      <c r="K962" s="53">
        <v>0</v>
      </c>
      <c r="L962" s="309">
        <v>70867034.170000002</v>
      </c>
      <c r="M962" s="309"/>
      <c r="N962" s="53">
        <v>0</v>
      </c>
      <c r="O962" s="311">
        <v>100</v>
      </c>
      <c r="P962" s="311"/>
      <c r="Q962" s="311"/>
      <c r="R962" s="55">
        <v>0</v>
      </c>
    </row>
    <row r="963" spans="1:18" ht="25.5" customHeight="1" x14ac:dyDescent="0.2">
      <c r="A963" s="339" t="s">
        <v>353</v>
      </c>
      <c r="B963" s="340"/>
      <c r="C963" s="308" t="s">
        <v>613</v>
      </c>
      <c r="D963" s="308"/>
      <c r="E963" s="52" t="s">
        <v>613</v>
      </c>
      <c r="F963" s="52" t="s">
        <v>354</v>
      </c>
      <c r="G963" s="308"/>
      <c r="H963" s="308"/>
      <c r="I963" s="309">
        <v>1287942</v>
      </c>
      <c r="J963" s="309"/>
      <c r="K963" s="53">
        <v>0</v>
      </c>
      <c r="L963" s="309">
        <v>1287942</v>
      </c>
      <c r="M963" s="309"/>
      <c r="N963" s="53">
        <v>0</v>
      </c>
      <c r="O963" s="311">
        <v>100</v>
      </c>
      <c r="P963" s="311"/>
      <c r="Q963" s="311"/>
      <c r="R963" s="55">
        <v>0</v>
      </c>
    </row>
    <row r="964" spans="1:18" ht="37.5" customHeight="1" x14ac:dyDescent="0.2">
      <c r="A964" s="339" t="s">
        <v>728</v>
      </c>
      <c r="B964" s="340"/>
      <c r="C964" s="308" t="s">
        <v>613</v>
      </c>
      <c r="D964" s="308"/>
      <c r="E964" s="202" t="s">
        <v>613</v>
      </c>
      <c r="F964" s="202" t="s">
        <v>729</v>
      </c>
      <c r="G964" s="308"/>
      <c r="H964" s="308"/>
      <c r="I964" s="309">
        <v>1275302</v>
      </c>
      <c r="J964" s="309"/>
      <c r="K964" s="203">
        <v>0</v>
      </c>
      <c r="L964" s="309">
        <v>1275302</v>
      </c>
      <c r="M964" s="309"/>
      <c r="N964" s="203">
        <v>0</v>
      </c>
      <c r="O964" s="311">
        <v>100</v>
      </c>
      <c r="P964" s="311"/>
      <c r="Q964" s="311"/>
      <c r="R964" s="55">
        <v>0</v>
      </c>
    </row>
    <row r="965" spans="1:18" ht="53.25" customHeight="1" x14ac:dyDescent="0.2">
      <c r="A965" s="346" t="s">
        <v>730</v>
      </c>
      <c r="B965" s="347"/>
      <c r="C965" s="326" t="s">
        <v>613</v>
      </c>
      <c r="D965" s="326"/>
      <c r="E965" s="200" t="s">
        <v>613</v>
      </c>
      <c r="F965" s="200" t="s">
        <v>731</v>
      </c>
      <c r="G965" s="326"/>
      <c r="H965" s="326"/>
      <c r="I965" s="327">
        <v>1275302</v>
      </c>
      <c r="J965" s="327"/>
      <c r="K965" s="201">
        <v>0</v>
      </c>
      <c r="L965" s="327">
        <v>1275302</v>
      </c>
      <c r="M965" s="327"/>
      <c r="N965" s="201">
        <v>0</v>
      </c>
      <c r="O965" s="329">
        <v>100</v>
      </c>
      <c r="P965" s="329"/>
      <c r="Q965" s="329"/>
      <c r="R965" s="56">
        <v>0</v>
      </c>
    </row>
    <row r="966" spans="1:18" ht="50.25" customHeight="1" x14ac:dyDescent="0.2">
      <c r="A966" s="339" t="s">
        <v>215</v>
      </c>
      <c r="B966" s="340"/>
      <c r="C966" s="308" t="s">
        <v>613</v>
      </c>
      <c r="D966" s="308"/>
      <c r="E966" s="52" t="s">
        <v>613</v>
      </c>
      <c r="F966" s="52" t="s">
        <v>731</v>
      </c>
      <c r="G966" s="308" t="s">
        <v>216</v>
      </c>
      <c r="H966" s="308"/>
      <c r="I966" s="309">
        <v>1275302</v>
      </c>
      <c r="J966" s="309"/>
      <c r="K966" s="53">
        <v>0</v>
      </c>
      <c r="L966" s="309">
        <v>1275302</v>
      </c>
      <c r="M966" s="309"/>
      <c r="N966" s="53">
        <v>0</v>
      </c>
      <c r="O966" s="311">
        <v>100</v>
      </c>
      <c r="P966" s="311"/>
      <c r="Q966" s="311"/>
      <c r="R966" s="55">
        <v>0</v>
      </c>
    </row>
    <row r="967" spans="1:18" ht="36" customHeight="1" x14ac:dyDescent="0.2">
      <c r="A967" s="339" t="s">
        <v>217</v>
      </c>
      <c r="B967" s="340"/>
      <c r="C967" s="308" t="s">
        <v>613</v>
      </c>
      <c r="D967" s="308"/>
      <c r="E967" s="52" t="s">
        <v>613</v>
      </c>
      <c r="F967" s="52" t="s">
        <v>731</v>
      </c>
      <c r="G967" s="308" t="s">
        <v>218</v>
      </c>
      <c r="H967" s="308"/>
      <c r="I967" s="309">
        <v>1275302</v>
      </c>
      <c r="J967" s="309"/>
      <c r="K967" s="53">
        <v>0</v>
      </c>
      <c r="L967" s="309">
        <v>1275302</v>
      </c>
      <c r="M967" s="309"/>
      <c r="N967" s="53">
        <v>0</v>
      </c>
      <c r="O967" s="311">
        <v>100</v>
      </c>
      <c r="P967" s="311"/>
      <c r="Q967" s="311"/>
      <c r="R967" s="55">
        <v>0</v>
      </c>
    </row>
    <row r="968" spans="1:18" ht="141.75" customHeight="1" x14ac:dyDescent="0.2">
      <c r="A968" s="339" t="s">
        <v>355</v>
      </c>
      <c r="B968" s="340"/>
      <c r="C968" s="308" t="s">
        <v>613</v>
      </c>
      <c r="D968" s="308"/>
      <c r="E968" s="52" t="s">
        <v>613</v>
      </c>
      <c r="F968" s="52" t="s">
        <v>356</v>
      </c>
      <c r="G968" s="308"/>
      <c r="H968" s="308"/>
      <c r="I968" s="309">
        <v>12640</v>
      </c>
      <c r="J968" s="309"/>
      <c r="K968" s="53">
        <v>0</v>
      </c>
      <c r="L968" s="309">
        <v>12640</v>
      </c>
      <c r="M968" s="309"/>
      <c r="N968" s="53">
        <v>0</v>
      </c>
      <c r="O968" s="311">
        <v>100</v>
      </c>
      <c r="P968" s="311"/>
      <c r="Q968" s="311"/>
      <c r="R968" s="55">
        <v>0</v>
      </c>
    </row>
    <row r="969" spans="1:18" ht="69.75" customHeight="1" x14ac:dyDescent="0.2">
      <c r="A969" s="339" t="s">
        <v>357</v>
      </c>
      <c r="B969" s="340"/>
      <c r="C969" s="308" t="s">
        <v>613</v>
      </c>
      <c r="D969" s="308"/>
      <c r="E969" s="52" t="s">
        <v>613</v>
      </c>
      <c r="F969" s="52" t="s">
        <v>358</v>
      </c>
      <c r="G969" s="308"/>
      <c r="H969" s="308"/>
      <c r="I969" s="309">
        <v>12640</v>
      </c>
      <c r="J969" s="309"/>
      <c r="K969" s="53">
        <v>0</v>
      </c>
      <c r="L969" s="309">
        <v>12640</v>
      </c>
      <c r="M969" s="309"/>
      <c r="N969" s="53">
        <v>0</v>
      </c>
      <c r="O969" s="311">
        <v>100</v>
      </c>
      <c r="P969" s="311"/>
      <c r="Q969" s="311"/>
      <c r="R969" s="55">
        <v>0</v>
      </c>
    </row>
    <row r="970" spans="1:18" ht="58.5" customHeight="1" x14ac:dyDescent="0.2">
      <c r="A970" s="339" t="s">
        <v>215</v>
      </c>
      <c r="B970" s="340"/>
      <c r="C970" s="308" t="s">
        <v>613</v>
      </c>
      <c r="D970" s="308"/>
      <c r="E970" s="52" t="s">
        <v>613</v>
      </c>
      <c r="F970" s="52" t="s">
        <v>358</v>
      </c>
      <c r="G970" s="308" t="s">
        <v>216</v>
      </c>
      <c r="H970" s="308"/>
      <c r="I970" s="309">
        <v>12640</v>
      </c>
      <c r="J970" s="309"/>
      <c r="K970" s="53">
        <v>0</v>
      </c>
      <c r="L970" s="309">
        <v>12640</v>
      </c>
      <c r="M970" s="309"/>
      <c r="N970" s="53">
        <v>0</v>
      </c>
      <c r="O970" s="311">
        <v>100</v>
      </c>
      <c r="P970" s="311"/>
      <c r="Q970" s="311"/>
      <c r="R970" s="55">
        <v>0</v>
      </c>
    </row>
    <row r="971" spans="1:18" ht="39" customHeight="1" x14ac:dyDescent="0.2">
      <c r="A971" s="339" t="s">
        <v>217</v>
      </c>
      <c r="B971" s="340"/>
      <c r="C971" s="308" t="s">
        <v>613</v>
      </c>
      <c r="D971" s="308"/>
      <c r="E971" s="52" t="s">
        <v>613</v>
      </c>
      <c r="F971" s="52" t="s">
        <v>358</v>
      </c>
      <c r="G971" s="308" t="s">
        <v>218</v>
      </c>
      <c r="H971" s="308"/>
      <c r="I971" s="309">
        <v>12640</v>
      </c>
      <c r="J971" s="309"/>
      <c r="K971" s="53">
        <v>0</v>
      </c>
      <c r="L971" s="309">
        <v>12640</v>
      </c>
      <c r="M971" s="309"/>
      <c r="N971" s="53">
        <v>0</v>
      </c>
      <c r="O971" s="311">
        <v>100</v>
      </c>
      <c r="P971" s="311"/>
      <c r="Q971" s="311"/>
      <c r="R971" s="55">
        <v>0</v>
      </c>
    </row>
    <row r="972" spans="1:18" ht="58.5" customHeight="1" x14ac:dyDescent="0.2">
      <c r="A972" s="339" t="s">
        <v>732</v>
      </c>
      <c r="B972" s="340"/>
      <c r="C972" s="308" t="s">
        <v>613</v>
      </c>
      <c r="D972" s="308"/>
      <c r="E972" s="202" t="s">
        <v>613</v>
      </c>
      <c r="F972" s="202" t="s">
        <v>733</v>
      </c>
      <c r="G972" s="308"/>
      <c r="H972" s="308"/>
      <c r="I972" s="309">
        <v>224698</v>
      </c>
      <c r="J972" s="309"/>
      <c r="K972" s="203">
        <v>0</v>
      </c>
      <c r="L972" s="309">
        <v>224698</v>
      </c>
      <c r="M972" s="309"/>
      <c r="N972" s="203">
        <v>0</v>
      </c>
      <c r="O972" s="311">
        <v>100</v>
      </c>
      <c r="P972" s="311"/>
      <c r="Q972" s="311"/>
      <c r="R972" s="55">
        <v>0</v>
      </c>
    </row>
    <row r="973" spans="1:18" ht="70.5" customHeight="1" x14ac:dyDescent="0.2">
      <c r="A973" s="346" t="s">
        <v>734</v>
      </c>
      <c r="B973" s="347"/>
      <c r="C973" s="326" t="s">
        <v>613</v>
      </c>
      <c r="D973" s="326"/>
      <c r="E973" s="200" t="s">
        <v>613</v>
      </c>
      <c r="F973" s="200" t="s">
        <v>735</v>
      </c>
      <c r="G973" s="326"/>
      <c r="H973" s="326"/>
      <c r="I973" s="327">
        <v>224698</v>
      </c>
      <c r="J973" s="327"/>
      <c r="K973" s="201">
        <v>0</v>
      </c>
      <c r="L973" s="327">
        <v>224698</v>
      </c>
      <c r="M973" s="327"/>
      <c r="N973" s="201">
        <v>0</v>
      </c>
      <c r="O973" s="329">
        <v>100</v>
      </c>
      <c r="P973" s="329"/>
      <c r="Q973" s="329"/>
      <c r="R973" s="56">
        <v>0</v>
      </c>
    </row>
    <row r="974" spans="1:18" ht="41.25" customHeight="1" x14ac:dyDescent="0.2">
      <c r="A974" s="339" t="s">
        <v>736</v>
      </c>
      <c r="B974" s="340"/>
      <c r="C974" s="308" t="s">
        <v>613</v>
      </c>
      <c r="D974" s="308"/>
      <c r="E974" s="52" t="s">
        <v>613</v>
      </c>
      <c r="F974" s="52" t="s">
        <v>737</v>
      </c>
      <c r="G974" s="308"/>
      <c r="H974" s="308"/>
      <c r="I974" s="309">
        <v>224698</v>
      </c>
      <c r="J974" s="309"/>
      <c r="K974" s="53">
        <v>0</v>
      </c>
      <c r="L974" s="309">
        <v>224698</v>
      </c>
      <c r="M974" s="309"/>
      <c r="N974" s="53">
        <v>0</v>
      </c>
      <c r="O974" s="311">
        <v>100</v>
      </c>
      <c r="P974" s="311"/>
      <c r="Q974" s="311"/>
      <c r="R974" s="55">
        <v>0</v>
      </c>
    </row>
    <row r="975" spans="1:18" ht="47.25" customHeight="1" x14ac:dyDescent="0.2">
      <c r="A975" s="339" t="s">
        <v>215</v>
      </c>
      <c r="B975" s="340"/>
      <c r="C975" s="308" t="s">
        <v>613</v>
      </c>
      <c r="D975" s="308"/>
      <c r="E975" s="52" t="s">
        <v>613</v>
      </c>
      <c r="F975" s="52" t="s">
        <v>737</v>
      </c>
      <c r="G975" s="308" t="s">
        <v>216</v>
      </c>
      <c r="H975" s="308"/>
      <c r="I975" s="309">
        <v>224698</v>
      </c>
      <c r="J975" s="309"/>
      <c r="K975" s="53">
        <v>0</v>
      </c>
      <c r="L975" s="309">
        <v>224698</v>
      </c>
      <c r="M975" s="309"/>
      <c r="N975" s="53">
        <v>0</v>
      </c>
      <c r="O975" s="311">
        <v>100</v>
      </c>
      <c r="P975" s="311"/>
      <c r="Q975" s="311"/>
      <c r="R975" s="55">
        <v>0</v>
      </c>
    </row>
    <row r="976" spans="1:18" ht="41.25" customHeight="1" x14ac:dyDescent="0.2">
      <c r="A976" s="339" t="s">
        <v>217</v>
      </c>
      <c r="B976" s="340"/>
      <c r="C976" s="308" t="s">
        <v>613</v>
      </c>
      <c r="D976" s="308"/>
      <c r="E976" s="52" t="s">
        <v>613</v>
      </c>
      <c r="F976" s="52" t="s">
        <v>737</v>
      </c>
      <c r="G976" s="308" t="s">
        <v>218</v>
      </c>
      <c r="H976" s="308"/>
      <c r="I976" s="309">
        <v>224698</v>
      </c>
      <c r="J976" s="309"/>
      <c r="K976" s="53">
        <v>0</v>
      </c>
      <c r="L976" s="309">
        <v>224698</v>
      </c>
      <c r="M976" s="309"/>
      <c r="N976" s="53">
        <v>0</v>
      </c>
      <c r="O976" s="311">
        <v>100</v>
      </c>
      <c r="P976" s="311"/>
      <c r="Q976" s="311"/>
      <c r="R976" s="55">
        <v>0</v>
      </c>
    </row>
    <row r="977" spans="1:18" ht="28.5" customHeight="1" x14ac:dyDescent="0.2">
      <c r="A977" s="339" t="s">
        <v>88</v>
      </c>
      <c r="B977" s="340"/>
      <c r="C977" s="308" t="s">
        <v>613</v>
      </c>
      <c r="D977" s="308"/>
      <c r="E977" s="52" t="s">
        <v>613</v>
      </c>
      <c r="F977" s="52" t="s">
        <v>738</v>
      </c>
      <c r="G977" s="308"/>
      <c r="H977" s="308"/>
      <c r="I977" s="309">
        <v>69354394.170000002</v>
      </c>
      <c r="J977" s="309"/>
      <c r="K977" s="53">
        <v>0</v>
      </c>
      <c r="L977" s="309">
        <v>69354394.170000002</v>
      </c>
      <c r="M977" s="309"/>
      <c r="N977" s="53">
        <v>0</v>
      </c>
      <c r="O977" s="311">
        <v>100</v>
      </c>
      <c r="P977" s="311"/>
      <c r="Q977" s="311"/>
      <c r="R977" s="55">
        <v>0</v>
      </c>
    </row>
    <row r="978" spans="1:18" ht="59.25" customHeight="1" x14ac:dyDescent="0.2">
      <c r="A978" s="339" t="s">
        <v>90</v>
      </c>
      <c r="B978" s="340"/>
      <c r="C978" s="308" t="s">
        <v>613</v>
      </c>
      <c r="D978" s="308"/>
      <c r="E978" s="52" t="s">
        <v>613</v>
      </c>
      <c r="F978" s="52" t="s">
        <v>739</v>
      </c>
      <c r="G978" s="308"/>
      <c r="H978" s="308"/>
      <c r="I978" s="309">
        <v>69354394.170000002</v>
      </c>
      <c r="J978" s="309"/>
      <c r="K978" s="53">
        <v>0</v>
      </c>
      <c r="L978" s="309">
        <v>69354394.170000002</v>
      </c>
      <c r="M978" s="309"/>
      <c r="N978" s="53">
        <v>0</v>
      </c>
      <c r="O978" s="311">
        <v>100</v>
      </c>
      <c r="P978" s="311"/>
      <c r="Q978" s="311"/>
      <c r="R978" s="55">
        <v>0</v>
      </c>
    </row>
    <row r="979" spans="1:18" ht="62.25" customHeight="1" x14ac:dyDescent="0.2">
      <c r="A979" s="339" t="s">
        <v>740</v>
      </c>
      <c r="B979" s="340"/>
      <c r="C979" s="308" t="s">
        <v>613</v>
      </c>
      <c r="D979" s="308"/>
      <c r="E979" s="52" t="s">
        <v>613</v>
      </c>
      <c r="F979" s="52" t="s">
        <v>741</v>
      </c>
      <c r="G979" s="308"/>
      <c r="H979" s="308"/>
      <c r="I979" s="309">
        <v>17854394.170000002</v>
      </c>
      <c r="J979" s="309"/>
      <c r="K979" s="53">
        <v>0</v>
      </c>
      <c r="L979" s="309">
        <v>17854394.170000002</v>
      </c>
      <c r="M979" s="309"/>
      <c r="N979" s="53">
        <v>0</v>
      </c>
      <c r="O979" s="311">
        <v>100</v>
      </c>
      <c r="P979" s="311"/>
      <c r="Q979" s="311"/>
      <c r="R979" s="55">
        <v>0</v>
      </c>
    </row>
    <row r="980" spans="1:18" ht="51.75" customHeight="1" x14ac:dyDescent="0.2">
      <c r="A980" s="339" t="s">
        <v>110</v>
      </c>
      <c r="B980" s="340"/>
      <c r="C980" s="308" t="s">
        <v>613</v>
      </c>
      <c r="D980" s="308"/>
      <c r="E980" s="52" t="s">
        <v>613</v>
      </c>
      <c r="F980" s="52" t="s">
        <v>741</v>
      </c>
      <c r="G980" s="308" t="s">
        <v>111</v>
      </c>
      <c r="H980" s="308"/>
      <c r="I980" s="309">
        <v>17854394.170000002</v>
      </c>
      <c r="J980" s="309"/>
      <c r="K980" s="53">
        <v>0</v>
      </c>
      <c r="L980" s="309">
        <v>17854394.170000002</v>
      </c>
      <c r="M980" s="309"/>
      <c r="N980" s="53">
        <v>0</v>
      </c>
      <c r="O980" s="311">
        <v>100</v>
      </c>
      <c r="P980" s="311"/>
      <c r="Q980" s="311"/>
      <c r="R980" s="55">
        <v>0</v>
      </c>
    </row>
    <row r="981" spans="1:18" ht="48.75" customHeight="1" x14ac:dyDescent="0.2">
      <c r="A981" s="339" t="s">
        <v>112</v>
      </c>
      <c r="B981" s="340"/>
      <c r="C981" s="308" t="s">
        <v>613</v>
      </c>
      <c r="D981" s="308"/>
      <c r="E981" s="52" t="s">
        <v>613</v>
      </c>
      <c r="F981" s="52" t="s">
        <v>741</v>
      </c>
      <c r="G981" s="308" t="s">
        <v>113</v>
      </c>
      <c r="H981" s="308"/>
      <c r="I981" s="309">
        <v>17854394.170000002</v>
      </c>
      <c r="J981" s="309"/>
      <c r="K981" s="53">
        <v>0</v>
      </c>
      <c r="L981" s="309">
        <v>17854394.170000002</v>
      </c>
      <c r="M981" s="309"/>
      <c r="N981" s="53">
        <v>0</v>
      </c>
      <c r="O981" s="311">
        <v>100</v>
      </c>
      <c r="P981" s="311"/>
      <c r="Q981" s="311"/>
      <c r="R981" s="55">
        <v>0</v>
      </c>
    </row>
    <row r="982" spans="1:18" ht="54.75" customHeight="1" x14ac:dyDescent="0.2">
      <c r="A982" s="339" t="s">
        <v>742</v>
      </c>
      <c r="B982" s="340"/>
      <c r="C982" s="308" t="s">
        <v>613</v>
      </c>
      <c r="D982" s="308"/>
      <c r="E982" s="52" t="s">
        <v>613</v>
      </c>
      <c r="F982" s="52" t="s">
        <v>743</v>
      </c>
      <c r="G982" s="308"/>
      <c r="H982" s="308"/>
      <c r="I982" s="309">
        <v>51500000</v>
      </c>
      <c r="J982" s="309"/>
      <c r="K982" s="53">
        <v>0</v>
      </c>
      <c r="L982" s="309">
        <v>51500000</v>
      </c>
      <c r="M982" s="309"/>
      <c r="N982" s="53">
        <v>0</v>
      </c>
      <c r="O982" s="311">
        <v>100</v>
      </c>
      <c r="P982" s="311"/>
      <c r="Q982" s="311"/>
      <c r="R982" s="55">
        <v>0</v>
      </c>
    </row>
    <row r="983" spans="1:18" ht="56.25" customHeight="1" x14ac:dyDescent="0.2">
      <c r="A983" s="339" t="s">
        <v>215</v>
      </c>
      <c r="B983" s="340"/>
      <c r="C983" s="308" t="s">
        <v>613</v>
      </c>
      <c r="D983" s="308"/>
      <c r="E983" s="202" t="s">
        <v>613</v>
      </c>
      <c r="F983" s="202" t="s">
        <v>743</v>
      </c>
      <c r="G983" s="308" t="s">
        <v>216</v>
      </c>
      <c r="H983" s="308"/>
      <c r="I983" s="309">
        <v>51500000</v>
      </c>
      <c r="J983" s="309"/>
      <c r="K983" s="203">
        <v>0</v>
      </c>
      <c r="L983" s="309">
        <v>51500000</v>
      </c>
      <c r="M983" s="309"/>
      <c r="N983" s="203">
        <v>0</v>
      </c>
      <c r="O983" s="311">
        <v>100</v>
      </c>
      <c r="P983" s="311"/>
      <c r="Q983" s="311"/>
      <c r="R983" s="55">
        <v>0</v>
      </c>
    </row>
    <row r="984" spans="1:18" ht="39" customHeight="1" x14ac:dyDescent="0.2">
      <c r="A984" s="346" t="s">
        <v>217</v>
      </c>
      <c r="B984" s="347"/>
      <c r="C984" s="326" t="s">
        <v>613</v>
      </c>
      <c r="D984" s="326"/>
      <c r="E984" s="200" t="s">
        <v>613</v>
      </c>
      <c r="F984" s="200" t="s">
        <v>743</v>
      </c>
      <c r="G984" s="326" t="s">
        <v>218</v>
      </c>
      <c r="H984" s="326"/>
      <c r="I984" s="327">
        <v>51500000</v>
      </c>
      <c r="J984" s="327"/>
      <c r="K984" s="201">
        <v>0</v>
      </c>
      <c r="L984" s="327">
        <v>51500000</v>
      </c>
      <c r="M984" s="327"/>
      <c r="N984" s="201">
        <v>0</v>
      </c>
      <c r="O984" s="329">
        <v>100</v>
      </c>
      <c r="P984" s="329"/>
      <c r="Q984" s="329"/>
      <c r="R984" s="56">
        <v>0</v>
      </c>
    </row>
    <row r="985" spans="1:18" ht="29.25" customHeight="1" x14ac:dyDescent="0.2">
      <c r="A985" s="348" t="s">
        <v>744</v>
      </c>
      <c r="B985" s="349"/>
      <c r="C985" s="314" t="s">
        <v>613</v>
      </c>
      <c r="D985" s="314"/>
      <c r="E985" s="48" t="s">
        <v>272</v>
      </c>
      <c r="F985" s="48"/>
      <c r="G985" s="314"/>
      <c r="H985" s="314"/>
      <c r="I985" s="315">
        <v>160221607.80000001</v>
      </c>
      <c r="J985" s="315"/>
      <c r="K985" s="49">
        <v>6372600</v>
      </c>
      <c r="L985" s="315">
        <v>159548393.72999999</v>
      </c>
      <c r="M985" s="315"/>
      <c r="N985" s="49">
        <v>6372600</v>
      </c>
      <c r="O985" s="317">
        <v>99.579823171640882</v>
      </c>
      <c r="P985" s="317"/>
      <c r="Q985" s="317"/>
      <c r="R985" s="51">
        <v>100</v>
      </c>
    </row>
    <row r="986" spans="1:18" ht="31.5" customHeight="1" x14ac:dyDescent="0.2">
      <c r="A986" s="344" t="s">
        <v>201</v>
      </c>
      <c r="B986" s="345"/>
      <c r="C986" s="336" t="s">
        <v>613</v>
      </c>
      <c r="D986" s="336"/>
      <c r="E986" s="60" t="s">
        <v>272</v>
      </c>
      <c r="F986" s="60" t="s">
        <v>202</v>
      </c>
      <c r="G986" s="336"/>
      <c r="H986" s="336"/>
      <c r="I986" s="330">
        <v>102984330.70999999</v>
      </c>
      <c r="J986" s="330"/>
      <c r="K986" s="58">
        <v>6372600</v>
      </c>
      <c r="L986" s="330">
        <v>102984294.15000001</v>
      </c>
      <c r="M986" s="330"/>
      <c r="N986" s="58">
        <v>6372600</v>
      </c>
      <c r="O986" s="332">
        <v>99.999964499453725</v>
      </c>
      <c r="P986" s="332"/>
      <c r="Q986" s="332"/>
      <c r="R986" s="61">
        <v>100</v>
      </c>
    </row>
    <row r="987" spans="1:18" ht="31.5" customHeight="1" x14ac:dyDescent="0.2">
      <c r="A987" s="344" t="s">
        <v>203</v>
      </c>
      <c r="B987" s="345"/>
      <c r="C987" s="336" t="s">
        <v>613</v>
      </c>
      <c r="D987" s="336"/>
      <c r="E987" s="60" t="s">
        <v>272</v>
      </c>
      <c r="F987" s="60" t="s">
        <v>204</v>
      </c>
      <c r="G987" s="336"/>
      <c r="H987" s="336"/>
      <c r="I987" s="330">
        <v>72664630.709999993</v>
      </c>
      <c r="J987" s="330"/>
      <c r="K987" s="58">
        <v>6372600</v>
      </c>
      <c r="L987" s="330">
        <v>72664594.150000006</v>
      </c>
      <c r="M987" s="330"/>
      <c r="N987" s="58">
        <v>6372600</v>
      </c>
      <c r="O987" s="332">
        <v>99.99994968666374</v>
      </c>
      <c r="P987" s="332"/>
      <c r="Q987" s="332"/>
      <c r="R987" s="61">
        <v>100</v>
      </c>
    </row>
    <row r="988" spans="1:18" ht="47.25" customHeight="1" x14ac:dyDescent="0.2">
      <c r="A988" s="339" t="s">
        <v>205</v>
      </c>
      <c r="B988" s="340"/>
      <c r="C988" s="308" t="s">
        <v>613</v>
      </c>
      <c r="D988" s="308"/>
      <c r="E988" s="52" t="s">
        <v>272</v>
      </c>
      <c r="F988" s="52" t="s">
        <v>206</v>
      </c>
      <c r="G988" s="308"/>
      <c r="H988" s="308"/>
      <c r="I988" s="309">
        <v>66292030.710000001</v>
      </c>
      <c r="J988" s="309"/>
      <c r="K988" s="53">
        <v>6372600</v>
      </c>
      <c r="L988" s="309">
        <v>66291994.149999999</v>
      </c>
      <c r="M988" s="309"/>
      <c r="N988" s="53">
        <v>6372600</v>
      </c>
      <c r="O988" s="311">
        <v>99.999944850082869</v>
      </c>
      <c r="P988" s="311"/>
      <c r="Q988" s="311"/>
      <c r="R988" s="55">
        <v>100</v>
      </c>
    </row>
    <row r="989" spans="1:18" ht="54" customHeight="1" x14ac:dyDescent="0.2">
      <c r="A989" s="339" t="s">
        <v>745</v>
      </c>
      <c r="B989" s="340"/>
      <c r="C989" s="308" t="s">
        <v>613</v>
      </c>
      <c r="D989" s="308"/>
      <c r="E989" s="52" t="s">
        <v>272</v>
      </c>
      <c r="F989" s="52" t="s">
        <v>746</v>
      </c>
      <c r="G989" s="308"/>
      <c r="H989" s="308"/>
      <c r="I989" s="309">
        <v>66292030.710000001</v>
      </c>
      <c r="J989" s="309"/>
      <c r="K989" s="53">
        <v>0</v>
      </c>
      <c r="L989" s="309">
        <v>66291994.149999999</v>
      </c>
      <c r="M989" s="309"/>
      <c r="N989" s="53">
        <v>0</v>
      </c>
      <c r="O989" s="311">
        <v>99.999944850082869</v>
      </c>
      <c r="P989" s="311"/>
      <c r="Q989" s="311"/>
      <c r="R989" s="55">
        <v>0</v>
      </c>
    </row>
    <row r="990" spans="1:18" ht="53.25" customHeight="1" x14ac:dyDescent="0.2">
      <c r="A990" s="339" t="s">
        <v>110</v>
      </c>
      <c r="B990" s="340"/>
      <c r="C990" s="308" t="s">
        <v>613</v>
      </c>
      <c r="D990" s="308"/>
      <c r="E990" s="52" t="s">
        <v>272</v>
      </c>
      <c r="F990" s="52" t="s">
        <v>746</v>
      </c>
      <c r="G990" s="308" t="s">
        <v>111</v>
      </c>
      <c r="H990" s="308"/>
      <c r="I990" s="309">
        <v>66292030.710000001</v>
      </c>
      <c r="J990" s="309"/>
      <c r="K990" s="53">
        <v>0</v>
      </c>
      <c r="L990" s="309">
        <v>66291994.149999999</v>
      </c>
      <c r="M990" s="309"/>
      <c r="N990" s="53">
        <v>0</v>
      </c>
      <c r="O990" s="311">
        <v>99.999944850082869</v>
      </c>
      <c r="P990" s="311"/>
      <c r="Q990" s="311"/>
      <c r="R990" s="55">
        <v>0</v>
      </c>
    </row>
    <row r="991" spans="1:18" ht="45" customHeight="1" x14ac:dyDescent="0.2">
      <c r="A991" s="339" t="s">
        <v>112</v>
      </c>
      <c r="B991" s="340"/>
      <c r="C991" s="308" t="s">
        <v>613</v>
      </c>
      <c r="D991" s="308"/>
      <c r="E991" s="52" t="s">
        <v>272</v>
      </c>
      <c r="F991" s="52" t="s">
        <v>746</v>
      </c>
      <c r="G991" s="308" t="s">
        <v>113</v>
      </c>
      <c r="H991" s="308"/>
      <c r="I991" s="309">
        <v>66292030.710000001</v>
      </c>
      <c r="J991" s="309"/>
      <c r="K991" s="53">
        <v>0</v>
      </c>
      <c r="L991" s="309">
        <v>66291994.149999999</v>
      </c>
      <c r="M991" s="309"/>
      <c r="N991" s="53">
        <v>0</v>
      </c>
      <c r="O991" s="311">
        <v>99.999944850082869</v>
      </c>
      <c r="P991" s="311"/>
      <c r="Q991" s="311"/>
      <c r="R991" s="55">
        <v>0</v>
      </c>
    </row>
    <row r="992" spans="1:18" ht="47.25" customHeight="1" x14ac:dyDescent="0.2">
      <c r="A992" s="339" t="s">
        <v>676</v>
      </c>
      <c r="B992" s="340"/>
      <c r="C992" s="308" t="s">
        <v>613</v>
      </c>
      <c r="D992" s="308"/>
      <c r="E992" s="202" t="s">
        <v>272</v>
      </c>
      <c r="F992" s="202" t="s">
        <v>747</v>
      </c>
      <c r="G992" s="308"/>
      <c r="H992" s="308"/>
      <c r="I992" s="330">
        <v>6372600</v>
      </c>
      <c r="J992" s="330"/>
      <c r="K992" s="206">
        <v>6372600</v>
      </c>
      <c r="L992" s="330">
        <v>6372600</v>
      </c>
      <c r="M992" s="330"/>
      <c r="N992" s="206">
        <v>6372600</v>
      </c>
      <c r="O992" s="332">
        <v>100</v>
      </c>
      <c r="P992" s="332"/>
      <c r="Q992" s="332"/>
      <c r="R992" s="55">
        <v>100</v>
      </c>
    </row>
    <row r="993" spans="1:19" ht="381" customHeight="1" x14ac:dyDescent="0.2">
      <c r="A993" s="346" t="s">
        <v>66</v>
      </c>
      <c r="B993" s="347"/>
      <c r="C993" s="326" t="s">
        <v>613</v>
      </c>
      <c r="D993" s="326"/>
      <c r="E993" s="200" t="s">
        <v>272</v>
      </c>
      <c r="F993" s="200" t="s">
        <v>748</v>
      </c>
      <c r="G993" s="326"/>
      <c r="H993" s="326"/>
      <c r="I993" s="333">
        <v>6372600</v>
      </c>
      <c r="J993" s="333"/>
      <c r="K993" s="210">
        <v>6372600</v>
      </c>
      <c r="L993" s="333">
        <v>6372600</v>
      </c>
      <c r="M993" s="333"/>
      <c r="N993" s="210">
        <v>6372600</v>
      </c>
      <c r="O993" s="335">
        <v>100</v>
      </c>
      <c r="P993" s="335"/>
      <c r="Q993" s="335"/>
      <c r="R993" s="56">
        <v>100</v>
      </c>
      <c r="S993" s="41">
        <v>100</v>
      </c>
    </row>
    <row r="994" spans="1:19" ht="46.5" customHeight="1" x14ac:dyDescent="0.2">
      <c r="A994" s="339" t="s">
        <v>215</v>
      </c>
      <c r="B994" s="340"/>
      <c r="C994" s="308" t="s">
        <v>613</v>
      </c>
      <c r="D994" s="308"/>
      <c r="E994" s="52" t="s">
        <v>272</v>
      </c>
      <c r="F994" s="52" t="s">
        <v>748</v>
      </c>
      <c r="G994" s="308" t="s">
        <v>216</v>
      </c>
      <c r="H994" s="308"/>
      <c r="I994" s="330">
        <v>6372600</v>
      </c>
      <c r="J994" s="330"/>
      <c r="K994" s="58">
        <v>6372600</v>
      </c>
      <c r="L994" s="330">
        <v>6372600</v>
      </c>
      <c r="M994" s="330"/>
      <c r="N994" s="58">
        <v>6372600</v>
      </c>
      <c r="O994" s="332">
        <v>100</v>
      </c>
      <c r="P994" s="332"/>
      <c r="Q994" s="332"/>
      <c r="R994" s="55">
        <v>100</v>
      </c>
    </row>
    <row r="995" spans="1:19" ht="33" customHeight="1" x14ac:dyDescent="0.2">
      <c r="A995" s="339" t="s">
        <v>217</v>
      </c>
      <c r="B995" s="340"/>
      <c r="C995" s="308" t="s">
        <v>613</v>
      </c>
      <c r="D995" s="308"/>
      <c r="E995" s="52" t="s">
        <v>272</v>
      </c>
      <c r="F995" s="52" t="s">
        <v>748</v>
      </c>
      <c r="G995" s="308" t="s">
        <v>218</v>
      </c>
      <c r="H995" s="308"/>
      <c r="I995" s="330">
        <v>6372600</v>
      </c>
      <c r="J995" s="330"/>
      <c r="K995" s="58">
        <v>6372600</v>
      </c>
      <c r="L995" s="330">
        <v>6372600</v>
      </c>
      <c r="M995" s="330"/>
      <c r="N995" s="58">
        <v>6372600</v>
      </c>
      <c r="O995" s="332">
        <v>100</v>
      </c>
      <c r="P995" s="332"/>
      <c r="Q995" s="332"/>
      <c r="R995" s="55">
        <v>100</v>
      </c>
    </row>
    <row r="996" spans="1:19" ht="26.25" customHeight="1" x14ac:dyDescent="0.2">
      <c r="A996" s="344" t="s">
        <v>88</v>
      </c>
      <c r="B996" s="345"/>
      <c r="C996" s="336" t="s">
        <v>613</v>
      </c>
      <c r="D996" s="336"/>
      <c r="E996" s="60" t="s">
        <v>272</v>
      </c>
      <c r="F996" s="60" t="s">
        <v>749</v>
      </c>
      <c r="G996" s="336"/>
      <c r="H996" s="336"/>
      <c r="I996" s="330">
        <v>30319700</v>
      </c>
      <c r="J996" s="330"/>
      <c r="K996" s="58">
        <v>0</v>
      </c>
      <c r="L996" s="330">
        <v>30319700</v>
      </c>
      <c r="M996" s="330"/>
      <c r="N996" s="58">
        <v>0</v>
      </c>
      <c r="O996" s="332">
        <v>100</v>
      </c>
      <c r="P996" s="332"/>
      <c r="Q996" s="332"/>
      <c r="R996" s="61">
        <v>0</v>
      </c>
    </row>
    <row r="997" spans="1:19" ht="48" customHeight="1" x14ac:dyDescent="0.2">
      <c r="A997" s="344" t="s">
        <v>90</v>
      </c>
      <c r="B997" s="345"/>
      <c r="C997" s="336" t="s">
        <v>613</v>
      </c>
      <c r="D997" s="336"/>
      <c r="E997" s="60" t="s">
        <v>272</v>
      </c>
      <c r="F997" s="60" t="s">
        <v>750</v>
      </c>
      <c r="G997" s="336"/>
      <c r="H997" s="336"/>
      <c r="I997" s="330">
        <v>30319700</v>
      </c>
      <c r="J997" s="330"/>
      <c r="K997" s="58">
        <v>0</v>
      </c>
      <c r="L997" s="330">
        <v>30319700</v>
      </c>
      <c r="M997" s="330"/>
      <c r="N997" s="58">
        <v>0</v>
      </c>
      <c r="O997" s="332">
        <v>100</v>
      </c>
      <c r="P997" s="332"/>
      <c r="Q997" s="332"/>
      <c r="R997" s="61">
        <v>0</v>
      </c>
    </row>
    <row r="998" spans="1:19" ht="33.75" customHeight="1" x14ac:dyDescent="0.2">
      <c r="A998" s="339" t="s">
        <v>751</v>
      </c>
      <c r="B998" s="340"/>
      <c r="C998" s="308" t="s">
        <v>613</v>
      </c>
      <c r="D998" s="308"/>
      <c r="E998" s="202" t="s">
        <v>272</v>
      </c>
      <c r="F998" s="202" t="s">
        <v>752</v>
      </c>
      <c r="G998" s="308"/>
      <c r="H998" s="308"/>
      <c r="I998" s="309">
        <v>1543018.65</v>
      </c>
      <c r="J998" s="309"/>
      <c r="K998" s="203">
        <v>0</v>
      </c>
      <c r="L998" s="309">
        <v>1543018.65</v>
      </c>
      <c r="M998" s="309"/>
      <c r="N998" s="203">
        <v>0</v>
      </c>
      <c r="O998" s="311">
        <v>100</v>
      </c>
      <c r="P998" s="311"/>
      <c r="Q998" s="311"/>
      <c r="R998" s="55">
        <v>0</v>
      </c>
    </row>
    <row r="999" spans="1:19" ht="56.25" customHeight="1" x14ac:dyDescent="0.2">
      <c r="A999" s="346" t="s">
        <v>215</v>
      </c>
      <c r="B999" s="347"/>
      <c r="C999" s="326" t="s">
        <v>613</v>
      </c>
      <c r="D999" s="326"/>
      <c r="E999" s="200" t="s">
        <v>272</v>
      </c>
      <c r="F999" s="200" t="s">
        <v>752</v>
      </c>
      <c r="G999" s="326" t="s">
        <v>216</v>
      </c>
      <c r="H999" s="326"/>
      <c r="I999" s="327">
        <v>1543018.65</v>
      </c>
      <c r="J999" s="327"/>
      <c r="K999" s="201">
        <v>0</v>
      </c>
      <c r="L999" s="327">
        <v>1543018.65</v>
      </c>
      <c r="M999" s="327"/>
      <c r="N999" s="201">
        <v>0</v>
      </c>
      <c r="O999" s="329">
        <v>100</v>
      </c>
      <c r="P999" s="329"/>
      <c r="Q999" s="329"/>
      <c r="R999" s="56">
        <v>0</v>
      </c>
    </row>
    <row r="1000" spans="1:19" ht="27" customHeight="1" x14ac:dyDescent="0.2">
      <c r="A1000" s="339" t="s">
        <v>217</v>
      </c>
      <c r="B1000" s="340"/>
      <c r="C1000" s="308" t="s">
        <v>613</v>
      </c>
      <c r="D1000" s="308"/>
      <c r="E1000" s="52" t="s">
        <v>272</v>
      </c>
      <c r="F1000" s="52" t="s">
        <v>752</v>
      </c>
      <c r="G1000" s="308" t="s">
        <v>218</v>
      </c>
      <c r="H1000" s="308"/>
      <c r="I1000" s="309">
        <v>1543018.65</v>
      </c>
      <c r="J1000" s="309"/>
      <c r="K1000" s="53">
        <v>0</v>
      </c>
      <c r="L1000" s="309">
        <v>1543018.65</v>
      </c>
      <c r="M1000" s="309"/>
      <c r="N1000" s="53">
        <v>0</v>
      </c>
      <c r="O1000" s="311">
        <v>100</v>
      </c>
      <c r="P1000" s="311"/>
      <c r="Q1000" s="311"/>
      <c r="R1000" s="55">
        <v>0</v>
      </c>
    </row>
    <row r="1001" spans="1:19" ht="37.5" customHeight="1" x14ac:dyDescent="0.2">
      <c r="A1001" s="339" t="s">
        <v>753</v>
      </c>
      <c r="B1001" s="340"/>
      <c r="C1001" s="308" t="s">
        <v>613</v>
      </c>
      <c r="D1001" s="308"/>
      <c r="E1001" s="52" t="s">
        <v>272</v>
      </c>
      <c r="F1001" s="52" t="s">
        <v>754</v>
      </c>
      <c r="G1001" s="308"/>
      <c r="H1001" s="308"/>
      <c r="I1001" s="309">
        <v>28776681.350000001</v>
      </c>
      <c r="J1001" s="309"/>
      <c r="K1001" s="53">
        <v>0</v>
      </c>
      <c r="L1001" s="309">
        <v>28776681.350000001</v>
      </c>
      <c r="M1001" s="309"/>
      <c r="N1001" s="53">
        <v>0</v>
      </c>
      <c r="O1001" s="311">
        <v>100</v>
      </c>
      <c r="P1001" s="311"/>
      <c r="Q1001" s="311"/>
      <c r="R1001" s="55">
        <v>0</v>
      </c>
    </row>
    <row r="1002" spans="1:19" ht="58.5" customHeight="1" x14ac:dyDescent="0.2">
      <c r="A1002" s="339" t="s">
        <v>215</v>
      </c>
      <c r="B1002" s="340"/>
      <c r="C1002" s="308" t="s">
        <v>613</v>
      </c>
      <c r="D1002" s="308"/>
      <c r="E1002" s="52" t="s">
        <v>272</v>
      </c>
      <c r="F1002" s="52" t="s">
        <v>754</v>
      </c>
      <c r="G1002" s="308" t="s">
        <v>216</v>
      </c>
      <c r="H1002" s="308"/>
      <c r="I1002" s="309">
        <v>28776681.350000001</v>
      </c>
      <c r="J1002" s="309"/>
      <c r="K1002" s="53">
        <v>0</v>
      </c>
      <c r="L1002" s="309">
        <v>28776681.350000001</v>
      </c>
      <c r="M1002" s="309"/>
      <c r="N1002" s="53">
        <v>0</v>
      </c>
      <c r="O1002" s="311">
        <v>100</v>
      </c>
      <c r="P1002" s="311"/>
      <c r="Q1002" s="311"/>
      <c r="R1002" s="55">
        <v>0</v>
      </c>
    </row>
    <row r="1003" spans="1:19" ht="36.75" customHeight="1" x14ac:dyDescent="0.2">
      <c r="A1003" s="339" t="s">
        <v>217</v>
      </c>
      <c r="B1003" s="340"/>
      <c r="C1003" s="308" t="s">
        <v>613</v>
      </c>
      <c r="D1003" s="308"/>
      <c r="E1003" s="52" t="s">
        <v>272</v>
      </c>
      <c r="F1003" s="52" t="s">
        <v>754</v>
      </c>
      <c r="G1003" s="308" t="s">
        <v>218</v>
      </c>
      <c r="H1003" s="308"/>
      <c r="I1003" s="309">
        <v>28776681.350000001</v>
      </c>
      <c r="J1003" s="309"/>
      <c r="K1003" s="53">
        <v>0</v>
      </c>
      <c r="L1003" s="309">
        <v>28776681.350000001</v>
      </c>
      <c r="M1003" s="309"/>
      <c r="N1003" s="53">
        <v>0</v>
      </c>
      <c r="O1003" s="311">
        <v>100</v>
      </c>
      <c r="P1003" s="311"/>
      <c r="Q1003" s="311"/>
      <c r="R1003" s="55">
        <v>0</v>
      </c>
    </row>
    <row r="1004" spans="1:19" ht="36" customHeight="1" x14ac:dyDescent="0.2">
      <c r="A1004" s="344" t="s">
        <v>116</v>
      </c>
      <c r="B1004" s="345"/>
      <c r="C1004" s="336" t="s">
        <v>613</v>
      </c>
      <c r="D1004" s="336"/>
      <c r="E1004" s="60" t="s">
        <v>272</v>
      </c>
      <c r="F1004" s="60" t="s">
        <v>117</v>
      </c>
      <c r="G1004" s="336"/>
      <c r="H1004" s="336"/>
      <c r="I1004" s="330">
        <v>30155750</v>
      </c>
      <c r="J1004" s="330"/>
      <c r="K1004" s="58">
        <v>0</v>
      </c>
      <c r="L1004" s="330">
        <v>29482579.5</v>
      </c>
      <c r="M1004" s="330"/>
      <c r="N1004" s="58">
        <v>0</v>
      </c>
      <c r="O1004" s="332">
        <v>97.767687754408357</v>
      </c>
      <c r="P1004" s="332"/>
      <c r="Q1004" s="332"/>
      <c r="R1004" s="61">
        <v>0</v>
      </c>
    </row>
    <row r="1005" spans="1:19" ht="37.5" customHeight="1" x14ac:dyDescent="0.2">
      <c r="A1005" s="339" t="s">
        <v>716</v>
      </c>
      <c r="B1005" s="340"/>
      <c r="C1005" s="308" t="s">
        <v>613</v>
      </c>
      <c r="D1005" s="308"/>
      <c r="E1005" s="52" t="s">
        <v>272</v>
      </c>
      <c r="F1005" s="52" t="s">
        <v>717</v>
      </c>
      <c r="G1005" s="308"/>
      <c r="H1005" s="308"/>
      <c r="I1005" s="309">
        <v>30155750</v>
      </c>
      <c r="J1005" s="309"/>
      <c r="K1005" s="53">
        <v>0</v>
      </c>
      <c r="L1005" s="309">
        <v>29482579.5</v>
      </c>
      <c r="M1005" s="309"/>
      <c r="N1005" s="53">
        <v>0</v>
      </c>
      <c r="O1005" s="311">
        <v>97.767687754408357</v>
      </c>
      <c r="P1005" s="311"/>
      <c r="Q1005" s="311"/>
      <c r="R1005" s="55">
        <v>0</v>
      </c>
    </row>
    <row r="1006" spans="1:19" ht="44.25" customHeight="1" x14ac:dyDescent="0.2">
      <c r="A1006" s="339" t="s">
        <v>718</v>
      </c>
      <c r="B1006" s="340"/>
      <c r="C1006" s="308" t="s">
        <v>613</v>
      </c>
      <c r="D1006" s="308"/>
      <c r="E1006" s="52" t="s">
        <v>272</v>
      </c>
      <c r="F1006" s="52" t="s">
        <v>719</v>
      </c>
      <c r="G1006" s="308"/>
      <c r="H1006" s="308"/>
      <c r="I1006" s="309">
        <v>30155750</v>
      </c>
      <c r="J1006" s="309"/>
      <c r="K1006" s="53">
        <v>0</v>
      </c>
      <c r="L1006" s="309">
        <v>29482579.5</v>
      </c>
      <c r="M1006" s="309"/>
      <c r="N1006" s="53">
        <v>0</v>
      </c>
      <c r="O1006" s="311">
        <v>97.767687754408357</v>
      </c>
      <c r="P1006" s="311"/>
      <c r="Q1006" s="311"/>
      <c r="R1006" s="55">
        <v>0</v>
      </c>
    </row>
    <row r="1007" spans="1:19" ht="57" customHeight="1" x14ac:dyDescent="0.2">
      <c r="A1007" s="339" t="s">
        <v>755</v>
      </c>
      <c r="B1007" s="340"/>
      <c r="C1007" s="308" t="s">
        <v>613</v>
      </c>
      <c r="D1007" s="308"/>
      <c r="E1007" s="52" t="s">
        <v>272</v>
      </c>
      <c r="F1007" s="52" t="s">
        <v>756</v>
      </c>
      <c r="G1007" s="308"/>
      <c r="H1007" s="308"/>
      <c r="I1007" s="309">
        <v>918750</v>
      </c>
      <c r="J1007" s="309"/>
      <c r="K1007" s="53">
        <v>0</v>
      </c>
      <c r="L1007" s="309">
        <v>918750</v>
      </c>
      <c r="M1007" s="309"/>
      <c r="N1007" s="53">
        <v>0</v>
      </c>
      <c r="O1007" s="311">
        <v>100</v>
      </c>
      <c r="P1007" s="311"/>
      <c r="Q1007" s="311"/>
      <c r="R1007" s="55">
        <v>0</v>
      </c>
    </row>
    <row r="1008" spans="1:19" ht="46.5" customHeight="1" x14ac:dyDescent="0.2">
      <c r="A1008" s="339" t="s">
        <v>215</v>
      </c>
      <c r="B1008" s="340"/>
      <c r="C1008" s="308" t="s">
        <v>613</v>
      </c>
      <c r="D1008" s="308"/>
      <c r="E1008" s="52" t="s">
        <v>272</v>
      </c>
      <c r="F1008" s="52" t="s">
        <v>756</v>
      </c>
      <c r="G1008" s="308" t="s">
        <v>216</v>
      </c>
      <c r="H1008" s="308"/>
      <c r="I1008" s="309">
        <v>918750</v>
      </c>
      <c r="J1008" s="309"/>
      <c r="K1008" s="53">
        <v>0</v>
      </c>
      <c r="L1008" s="309">
        <v>918750</v>
      </c>
      <c r="M1008" s="309"/>
      <c r="N1008" s="53">
        <v>0</v>
      </c>
      <c r="O1008" s="311">
        <v>100</v>
      </c>
      <c r="P1008" s="311"/>
      <c r="Q1008" s="311"/>
      <c r="R1008" s="55">
        <v>0</v>
      </c>
    </row>
    <row r="1009" spans="1:18" ht="25.5" customHeight="1" x14ac:dyDescent="0.2">
      <c r="A1009" s="339" t="s">
        <v>217</v>
      </c>
      <c r="B1009" s="340"/>
      <c r="C1009" s="308" t="s">
        <v>613</v>
      </c>
      <c r="D1009" s="308"/>
      <c r="E1009" s="52" t="s">
        <v>272</v>
      </c>
      <c r="F1009" s="52" t="s">
        <v>756</v>
      </c>
      <c r="G1009" s="308" t="s">
        <v>218</v>
      </c>
      <c r="H1009" s="308"/>
      <c r="I1009" s="309">
        <v>918750</v>
      </c>
      <c r="J1009" s="309"/>
      <c r="K1009" s="53">
        <v>0</v>
      </c>
      <c r="L1009" s="309">
        <v>918750</v>
      </c>
      <c r="M1009" s="309"/>
      <c r="N1009" s="53">
        <v>0</v>
      </c>
      <c r="O1009" s="311">
        <v>100</v>
      </c>
      <c r="P1009" s="311"/>
      <c r="Q1009" s="311"/>
      <c r="R1009" s="55">
        <v>0</v>
      </c>
    </row>
    <row r="1010" spans="1:18" ht="35.25" customHeight="1" x14ac:dyDescent="0.2">
      <c r="A1010" s="339" t="s">
        <v>720</v>
      </c>
      <c r="B1010" s="340"/>
      <c r="C1010" s="308" t="s">
        <v>613</v>
      </c>
      <c r="D1010" s="308"/>
      <c r="E1010" s="52" t="s">
        <v>272</v>
      </c>
      <c r="F1010" s="52" t="s">
        <v>721</v>
      </c>
      <c r="G1010" s="308"/>
      <c r="H1010" s="308"/>
      <c r="I1010" s="309">
        <v>29237000</v>
      </c>
      <c r="J1010" s="309"/>
      <c r="K1010" s="53">
        <v>0</v>
      </c>
      <c r="L1010" s="309">
        <v>28563829.5</v>
      </c>
      <c r="M1010" s="309"/>
      <c r="N1010" s="53">
        <v>0</v>
      </c>
      <c r="O1010" s="311">
        <v>97.697539077196708</v>
      </c>
      <c r="P1010" s="311"/>
      <c r="Q1010" s="311"/>
      <c r="R1010" s="55">
        <v>0</v>
      </c>
    </row>
    <row r="1011" spans="1:18" ht="33" customHeight="1" x14ac:dyDescent="0.2">
      <c r="A1011" s="339" t="s">
        <v>147</v>
      </c>
      <c r="B1011" s="340"/>
      <c r="C1011" s="308" t="s">
        <v>613</v>
      </c>
      <c r="D1011" s="308"/>
      <c r="E1011" s="202" t="s">
        <v>272</v>
      </c>
      <c r="F1011" s="202" t="s">
        <v>721</v>
      </c>
      <c r="G1011" s="308" t="s">
        <v>148</v>
      </c>
      <c r="H1011" s="308"/>
      <c r="I1011" s="309">
        <v>16512000</v>
      </c>
      <c r="J1011" s="309"/>
      <c r="K1011" s="203">
        <v>0</v>
      </c>
      <c r="L1011" s="309">
        <v>15838829.5</v>
      </c>
      <c r="M1011" s="309"/>
      <c r="N1011" s="203">
        <v>0</v>
      </c>
      <c r="O1011" s="311">
        <v>95.923143774224812</v>
      </c>
      <c r="P1011" s="311"/>
      <c r="Q1011" s="311"/>
      <c r="R1011" s="55">
        <v>0</v>
      </c>
    </row>
    <row r="1012" spans="1:18" ht="43.5" customHeight="1" x14ac:dyDescent="0.2">
      <c r="A1012" s="346" t="s">
        <v>157</v>
      </c>
      <c r="B1012" s="347"/>
      <c r="C1012" s="326" t="s">
        <v>613</v>
      </c>
      <c r="D1012" s="326"/>
      <c r="E1012" s="200" t="s">
        <v>272</v>
      </c>
      <c r="F1012" s="200" t="s">
        <v>721</v>
      </c>
      <c r="G1012" s="326" t="s">
        <v>158</v>
      </c>
      <c r="H1012" s="326"/>
      <c r="I1012" s="327">
        <v>16512000</v>
      </c>
      <c r="J1012" s="327"/>
      <c r="K1012" s="201">
        <v>0</v>
      </c>
      <c r="L1012" s="327">
        <v>15838829.5</v>
      </c>
      <c r="M1012" s="327"/>
      <c r="N1012" s="201">
        <v>0</v>
      </c>
      <c r="O1012" s="329">
        <v>95.923143774224812</v>
      </c>
      <c r="P1012" s="329"/>
      <c r="Q1012" s="329"/>
      <c r="R1012" s="56">
        <v>0</v>
      </c>
    </row>
    <row r="1013" spans="1:18" ht="50.25" customHeight="1" x14ac:dyDescent="0.2">
      <c r="A1013" s="339" t="s">
        <v>215</v>
      </c>
      <c r="B1013" s="340"/>
      <c r="C1013" s="308" t="s">
        <v>613</v>
      </c>
      <c r="D1013" s="308"/>
      <c r="E1013" s="52" t="s">
        <v>272</v>
      </c>
      <c r="F1013" s="52" t="s">
        <v>721</v>
      </c>
      <c r="G1013" s="308" t="s">
        <v>216</v>
      </c>
      <c r="H1013" s="308"/>
      <c r="I1013" s="309">
        <v>12725000</v>
      </c>
      <c r="J1013" s="309"/>
      <c r="K1013" s="53">
        <v>0</v>
      </c>
      <c r="L1013" s="309">
        <v>12725000</v>
      </c>
      <c r="M1013" s="309"/>
      <c r="N1013" s="53">
        <v>0</v>
      </c>
      <c r="O1013" s="311">
        <v>100</v>
      </c>
      <c r="P1013" s="311"/>
      <c r="Q1013" s="311"/>
      <c r="R1013" s="55">
        <v>0</v>
      </c>
    </row>
    <row r="1014" spans="1:18" ht="32.25" customHeight="1" x14ac:dyDescent="0.2">
      <c r="A1014" s="339" t="s">
        <v>217</v>
      </c>
      <c r="B1014" s="340"/>
      <c r="C1014" s="308" t="s">
        <v>613</v>
      </c>
      <c r="D1014" s="308"/>
      <c r="E1014" s="52" t="s">
        <v>272</v>
      </c>
      <c r="F1014" s="52" t="s">
        <v>721</v>
      </c>
      <c r="G1014" s="308" t="s">
        <v>218</v>
      </c>
      <c r="H1014" s="308"/>
      <c r="I1014" s="309">
        <v>12725000</v>
      </c>
      <c r="J1014" s="309"/>
      <c r="K1014" s="53">
        <v>0</v>
      </c>
      <c r="L1014" s="309">
        <v>12725000</v>
      </c>
      <c r="M1014" s="309"/>
      <c r="N1014" s="53">
        <v>0</v>
      </c>
      <c r="O1014" s="311">
        <v>100</v>
      </c>
      <c r="P1014" s="311"/>
      <c r="Q1014" s="311"/>
      <c r="R1014" s="55">
        <v>0</v>
      </c>
    </row>
    <row r="1015" spans="1:18" ht="47.25" customHeight="1" x14ac:dyDescent="0.2">
      <c r="A1015" s="344" t="s">
        <v>86</v>
      </c>
      <c r="B1015" s="345"/>
      <c r="C1015" s="336" t="s">
        <v>613</v>
      </c>
      <c r="D1015" s="336"/>
      <c r="E1015" s="60" t="s">
        <v>272</v>
      </c>
      <c r="F1015" s="60" t="s">
        <v>87</v>
      </c>
      <c r="G1015" s="336"/>
      <c r="H1015" s="336"/>
      <c r="I1015" s="330">
        <v>21107601.760000002</v>
      </c>
      <c r="J1015" s="330"/>
      <c r="K1015" s="58">
        <v>0</v>
      </c>
      <c r="L1015" s="330">
        <v>21107601.760000002</v>
      </c>
      <c r="M1015" s="330"/>
      <c r="N1015" s="58">
        <v>0</v>
      </c>
      <c r="O1015" s="332">
        <v>100</v>
      </c>
      <c r="P1015" s="332"/>
      <c r="Q1015" s="332"/>
      <c r="R1015" s="61">
        <v>0</v>
      </c>
    </row>
    <row r="1016" spans="1:18" ht="36.75" customHeight="1" x14ac:dyDescent="0.2">
      <c r="A1016" s="339" t="s">
        <v>88</v>
      </c>
      <c r="B1016" s="340"/>
      <c r="C1016" s="308" t="s">
        <v>613</v>
      </c>
      <c r="D1016" s="308"/>
      <c r="E1016" s="52" t="s">
        <v>272</v>
      </c>
      <c r="F1016" s="52" t="s">
        <v>89</v>
      </c>
      <c r="G1016" s="308"/>
      <c r="H1016" s="308"/>
      <c r="I1016" s="309">
        <v>21107601.760000002</v>
      </c>
      <c r="J1016" s="309"/>
      <c r="K1016" s="53">
        <v>0</v>
      </c>
      <c r="L1016" s="309">
        <v>21107601.760000002</v>
      </c>
      <c r="M1016" s="309"/>
      <c r="N1016" s="53">
        <v>0</v>
      </c>
      <c r="O1016" s="311">
        <v>100</v>
      </c>
      <c r="P1016" s="311"/>
      <c r="Q1016" s="311"/>
      <c r="R1016" s="55">
        <v>0</v>
      </c>
    </row>
    <row r="1017" spans="1:18" ht="45" customHeight="1" x14ac:dyDescent="0.2">
      <c r="A1017" s="339" t="s">
        <v>90</v>
      </c>
      <c r="B1017" s="340"/>
      <c r="C1017" s="308" t="s">
        <v>613</v>
      </c>
      <c r="D1017" s="308"/>
      <c r="E1017" s="52" t="s">
        <v>272</v>
      </c>
      <c r="F1017" s="52" t="s">
        <v>91</v>
      </c>
      <c r="G1017" s="308"/>
      <c r="H1017" s="308"/>
      <c r="I1017" s="309">
        <v>21107601.760000002</v>
      </c>
      <c r="J1017" s="309"/>
      <c r="K1017" s="53">
        <v>0</v>
      </c>
      <c r="L1017" s="309">
        <v>21107601.760000002</v>
      </c>
      <c r="M1017" s="309"/>
      <c r="N1017" s="53">
        <v>0</v>
      </c>
      <c r="O1017" s="311">
        <v>100</v>
      </c>
      <c r="P1017" s="311"/>
      <c r="Q1017" s="311"/>
      <c r="R1017" s="55">
        <v>0</v>
      </c>
    </row>
    <row r="1018" spans="1:18" ht="63" customHeight="1" x14ac:dyDescent="0.2">
      <c r="A1018" s="339" t="s">
        <v>229</v>
      </c>
      <c r="B1018" s="340"/>
      <c r="C1018" s="308" t="s">
        <v>613</v>
      </c>
      <c r="D1018" s="308"/>
      <c r="E1018" s="52" t="s">
        <v>272</v>
      </c>
      <c r="F1018" s="52" t="s">
        <v>230</v>
      </c>
      <c r="G1018" s="308"/>
      <c r="H1018" s="308"/>
      <c r="I1018" s="309">
        <v>21107601.760000002</v>
      </c>
      <c r="J1018" s="309"/>
      <c r="K1018" s="53">
        <v>0</v>
      </c>
      <c r="L1018" s="309">
        <v>21107601.760000002</v>
      </c>
      <c r="M1018" s="309"/>
      <c r="N1018" s="53">
        <v>0</v>
      </c>
      <c r="O1018" s="311">
        <v>100</v>
      </c>
      <c r="P1018" s="311"/>
      <c r="Q1018" s="311"/>
      <c r="R1018" s="55">
        <v>0</v>
      </c>
    </row>
    <row r="1019" spans="1:18" ht="44.25" customHeight="1" x14ac:dyDescent="0.2">
      <c r="A1019" s="339" t="s">
        <v>215</v>
      </c>
      <c r="B1019" s="340"/>
      <c r="C1019" s="308" t="s">
        <v>613</v>
      </c>
      <c r="D1019" s="308"/>
      <c r="E1019" s="52" t="s">
        <v>272</v>
      </c>
      <c r="F1019" s="52" t="s">
        <v>230</v>
      </c>
      <c r="G1019" s="308" t="s">
        <v>216</v>
      </c>
      <c r="H1019" s="308"/>
      <c r="I1019" s="309">
        <v>21107601.760000002</v>
      </c>
      <c r="J1019" s="309"/>
      <c r="K1019" s="53">
        <v>0</v>
      </c>
      <c r="L1019" s="309">
        <v>21107601.760000002</v>
      </c>
      <c r="M1019" s="309"/>
      <c r="N1019" s="53">
        <v>0</v>
      </c>
      <c r="O1019" s="311">
        <v>100</v>
      </c>
      <c r="P1019" s="311"/>
      <c r="Q1019" s="311"/>
      <c r="R1019" s="55">
        <v>0</v>
      </c>
    </row>
    <row r="1020" spans="1:18" ht="25.5" customHeight="1" x14ac:dyDescent="0.2">
      <c r="A1020" s="339" t="s">
        <v>217</v>
      </c>
      <c r="B1020" s="340"/>
      <c r="C1020" s="308" t="s">
        <v>613</v>
      </c>
      <c r="D1020" s="308"/>
      <c r="E1020" s="52" t="s">
        <v>272</v>
      </c>
      <c r="F1020" s="52" t="s">
        <v>230</v>
      </c>
      <c r="G1020" s="308" t="s">
        <v>218</v>
      </c>
      <c r="H1020" s="308"/>
      <c r="I1020" s="309">
        <v>21107601.760000002</v>
      </c>
      <c r="J1020" s="309"/>
      <c r="K1020" s="53">
        <v>0</v>
      </c>
      <c r="L1020" s="309">
        <v>21107601.760000002</v>
      </c>
      <c r="M1020" s="309"/>
      <c r="N1020" s="53">
        <v>0</v>
      </c>
      <c r="O1020" s="311">
        <v>100</v>
      </c>
      <c r="P1020" s="311"/>
      <c r="Q1020" s="311"/>
      <c r="R1020" s="55">
        <v>0</v>
      </c>
    </row>
    <row r="1021" spans="1:18" ht="49.5" customHeight="1" x14ac:dyDescent="0.2">
      <c r="A1021" s="344" t="s">
        <v>159</v>
      </c>
      <c r="B1021" s="345"/>
      <c r="C1021" s="336" t="s">
        <v>613</v>
      </c>
      <c r="D1021" s="336"/>
      <c r="E1021" s="60" t="s">
        <v>272</v>
      </c>
      <c r="F1021" s="60" t="s">
        <v>160</v>
      </c>
      <c r="G1021" s="336"/>
      <c r="H1021" s="336"/>
      <c r="I1021" s="330">
        <v>5973925.3300000001</v>
      </c>
      <c r="J1021" s="330"/>
      <c r="K1021" s="58">
        <v>0</v>
      </c>
      <c r="L1021" s="330">
        <v>5973918.3200000003</v>
      </c>
      <c r="M1021" s="330"/>
      <c r="N1021" s="58">
        <v>0</v>
      </c>
      <c r="O1021" s="332">
        <v>99.999882656718782</v>
      </c>
      <c r="P1021" s="332"/>
      <c r="Q1021" s="332"/>
      <c r="R1021" s="61">
        <v>0</v>
      </c>
    </row>
    <row r="1022" spans="1:18" ht="73.5" customHeight="1" x14ac:dyDescent="0.2">
      <c r="A1022" s="339" t="s">
        <v>424</v>
      </c>
      <c r="B1022" s="340"/>
      <c r="C1022" s="308" t="s">
        <v>613</v>
      </c>
      <c r="D1022" s="308"/>
      <c r="E1022" s="52" t="s">
        <v>272</v>
      </c>
      <c r="F1022" s="52" t="s">
        <v>425</v>
      </c>
      <c r="G1022" s="308"/>
      <c r="H1022" s="308"/>
      <c r="I1022" s="309">
        <v>5973925.3300000001</v>
      </c>
      <c r="J1022" s="309"/>
      <c r="K1022" s="53">
        <v>0</v>
      </c>
      <c r="L1022" s="309">
        <v>5973918.3200000003</v>
      </c>
      <c r="M1022" s="309"/>
      <c r="N1022" s="53">
        <v>0</v>
      </c>
      <c r="O1022" s="311">
        <v>99.999882656718782</v>
      </c>
      <c r="P1022" s="311"/>
      <c r="Q1022" s="311"/>
      <c r="R1022" s="55">
        <v>0</v>
      </c>
    </row>
    <row r="1023" spans="1:18" ht="40.5" customHeight="1" x14ac:dyDescent="0.2">
      <c r="A1023" s="339" t="s">
        <v>757</v>
      </c>
      <c r="B1023" s="340"/>
      <c r="C1023" s="308" t="s">
        <v>613</v>
      </c>
      <c r="D1023" s="308"/>
      <c r="E1023" s="202" t="s">
        <v>272</v>
      </c>
      <c r="F1023" s="202" t="s">
        <v>758</v>
      </c>
      <c r="G1023" s="308"/>
      <c r="H1023" s="308"/>
      <c r="I1023" s="309">
        <v>5973925.3300000001</v>
      </c>
      <c r="J1023" s="309"/>
      <c r="K1023" s="203">
        <v>0</v>
      </c>
      <c r="L1023" s="309">
        <v>5973918.3200000003</v>
      </c>
      <c r="M1023" s="309"/>
      <c r="N1023" s="203">
        <v>0</v>
      </c>
      <c r="O1023" s="311">
        <v>99.999882656718782</v>
      </c>
      <c r="P1023" s="311"/>
      <c r="Q1023" s="311"/>
      <c r="R1023" s="55">
        <v>0</v>
      </c>
    </row>
    <row r="1024" spans="1:18" ht="141" customHeight="1" x14ac:dyDescent="0.2">
      <c r="A1024" s="346" t="s">
        <v>759</v>
      </c>
      <c r="B1024" s="347"/>
      <c r="C1024" s="326" t="s">
        <v>613</v>
      </c>
      <c r="D1024" s="326"/>
      <c r="E1024" s="200" t="s">
        <v>272</v>
      </c>
      <c r="F1024" s="200" t="s">
        <v>760</v>
      </c>
      <c r="G1024" s="326"/>
      <c r="H1024" s="326"/>
      <c r="I1024" s="327">
        <v>5973925.3300000001</v>
      </c>
      <c r="J1024" s="327"/>
      <c r="K1024" s="201">
        <v>0</v>
      </c>
      <c r="L1024" s="327">
        <v>5973918.3200000003</v>
      </c>
      <c r="M1024" s="327"/>
      <c r="N1024" s="201">
        <v>0</v>
      </c>
      <c r="O1024" s="329">
        <v>99.999882656718782</v>
      </c>
      <c r="P1024" s="329"/>
      <c r="Q1024" s="329"/>
      <c r="R1024" s="56">
        <v>0</v>
      </c>
    </row>
    <row r="1025" spans="1:18" ht="47.25" customHeight="1" x14ac:dyDescent="0.2">
      <c r="A1025" s="339" t="s">
        <v>110</v>
      </c>
      <c r="B1025" s="340"/>
      <c r="C1025" s="308" t="s">
        <v>613</v>
      </c>
      <c r="D1025" s="308"/>
      <c r="E1025" s="52" t="s">
        <v>272</v>
      </c>
      <c r="F1025" s="52" t="s">
        <v>760</v>
      </c>
      <c r="G1025" s="308" t="s">
        <v>111</v>
      </c>
      <c r="H1025" s="308"/>
      <c r="I1025" s="309">
        <v>5973925.3300000001</v>
      </c>
      <c r="J1025" s="309"/>
      <c r="K1025" s="53">
        <v>0</v>
      </c>
      <c r="L1025" s="309">
        <v>5973918.3200000003</v>
      </c>
      <c r="M1025" s="309"/>
      <c r="N1025" s="53">
        <v>0</v>
      </c>
      <c r="O1025" s="311">
        <v>99.999882656718782</v>
      </c>
      <c r="P1025" s="311"/>
      <c r="Q1025" s="311"/>
      <c r="R1025" s="55">
        <v>0</v>
      </c>
    </row>
    <row r="1026" spans="1:18" ht="42.75" customHeight="1" x14ac:dyDescent="0.2">
      <c r="A1026" s="339" t="s">
        <v>112</v>
      </c>
      <c r="B1026" s="340"/>
      <c r="C1026" s="308" t="s">
        <v>613</v>
      </c>
      <c r="D1026" s="308"/>
      <c r="E1026" s="52" t="s">
        <v>272</v>
      </c>
      <c r="F1026" s="52" t="s">
        <v>760</v>
      </c>
      <c r="G1026" s="308" t="s">
        <v>113</v>
      </c>
      <c r="H1026" s="308"/>
      <c r="I1026" s="309">
        <v>5973925.3300000001</v>
      </c>
      <c r="J1026" s="309"/>
      <c r="K1026" s="53">
        <v>0</v>
      </c>
      <c r="L1026" s="309">
        <v>5973918.3200000003</v>
      </c>
      <c r="M1026" s="309"/>
      <c r="N1026" s="53">
        <v>0</v>
      </c>
      <c r="O1026" s="311">
        <v>99.999882656718782</v>
      </c>
      <c r="P1026" s="311"/>
      <c r="Q1026" s="311"/>
      <c r="R1026" s="55">
        <v>0</v>
      </c>
    </row>
    <row r="1027" spans="1:18" ht="30.75" customHeight="1" x14ac:dyDescent="0.2">
      <c r="A1027" s="355" t="s">
        <v>761</v>
      </c>
      <c r="B1027" s="356"/>
      <c r="C1027" s="357" t="s">
        <v>379</v>
      </c>
      <c r="D1027" s="357"/>
      <c r="E1027" s="69"/>
      <c r="F1027" s="69"/>
      <c r="G1027" s="357"/>
      <c r="H1027" s="357"/>
      <c r="I1027" s="358">
        <v>721347805</v>
      </c>
      <c r="J1027" s="358"/>
      <c r="K1027" s="70">
        <v>0</v>
      </c>
      <c r="L1027" s="358">
        <v>712789098.88</v>
      </c>
      <c r="M1027" s="358"/>
      <c r="N1027" s="70">
        <v>0</v>
      </c>
      <c r="O1027" s="359">
        <v>98.813511864779286</v>
      </c>
      <c r="P1027" s="359"/>
      <c r="Q1027" s="359"/>
      <c r="R1027" s="71">
        <v>0</v>
      </c>
    </row>
    <row r="1028" spans="1:18" ht="26.25" customHeight="1" x14ac:dyDescent="0.2">
      <c r="A1028" s="373" t="s">
        <v>762</v>
      </c>
      <c r="B1028" s="374"/>
      <c r="C1028" s="375" t="s">
        <v>379</v>
      </c>
      <c r="D1028" s="375"/>
      <c r="E1028" s="76" t="s">
        <v>83</v>
      </c>
      <c r="F1028" s="76"/>
      <c r="G1028" s="375"/>
      <c r="H1028" s="375"/>
      <c r="I1028" s="376">
        <v>721347805</v>
      </c>
      <c r="J1028" s="376"/>
      <c r="K1028" s="77">
        <v>0</v>
      </c>
      <c r="L1028" s="376">
        <v>712789098.88</v>
      </c>
      <c r="M1028" s="376"/>
      <c r="N1028" s="77">
        <v>0</v>
      </c>
      <c r="O1028" s="377">
        <v>98.813511864779286</v>
      </c>
      <c r="P1028" s="377"/>
      <c r="Q1028" s="377"/>
      <c r="R1028" s="78">
        <v>0</v>
      </c>
    </row>
    <row r="1029" spans="1:18" ht="34.5" customHeight="1" x14ac:dyDescent="0.2">
      <c r="A1029" s="339" t="s">
        <v>345</v>
      </c>
      <c r="B1029" s="340"/>
      <c r="C1029" s="308" t="s">
        <v>379</v>
      </c>
      <c r="D1029" s="308"/>
      <c r="E1029" s="52" t="s">
        <v>83</v>
      </c>
      <c r="F1029" s="52" t="s">
        <v>346</v>
      </c>
      <c r="G1029" s="308"/>
      <c r="H1029" s="308"/>
      <c r="I1029" s="309">
        <v>655920934.61000001</v>
      </c>
      <c r="J1029" s="309"/>
      <c r="K1029" s="53">
        <v>0</v>
      </c>
      <c r="L1029" s="309">
        <v>655911901.20000005</v>
      </c>
      <c r="M1029" s="309"/>
      <c r="N1029" s="53">
        <v>0</v>
      </c>
      <c r="O1029" s="311">
        <v>99.998622789802354</v>
      </c>
      <c r="P1029" s="311"/>
      <c r="Q1029" s="311"/>
      <c r="R1029" s="55">
        <v>0</v>
      </c>
    </row>
    <row r="1030" spans="1:18" ht="33.75" customHeight="1" x14ac:dyDescent="0.2">
      <c r="A1030" s="339" t="s">
        <v>763</v>
      </c>
      <c r="B1030" s="340"/>
      <c r="C1030" s="308" t="s">
        <v>379</v>
      </c>
      <c r="D1030" s="308"/>
      <c r="E1030" s="52" t="s">
        <v>83</v>
      </c>
      <c r="F1030" s="52" t="s">
        <v>764</v>
      </c>
      <c r="G1030" s="308"/>
      <c r="H1030" s="308"/>
      <c r="I1030" s="309">
        <v>28048042</v>
      </c>
      <c r="J1030" s="309"/>
      <c r="K1030" s="53">
        <v>0</v>
      </c>
      <c r="L1030" s="309">
        <v>28048042</v>
      </c>
      <c r="M1030" s="309"/>
      <c r="N1030" s="53">
        <v>0</v>
      </c>
      <c r="O1030" s="311">
        <v>100</v>
      </c>
      <c r="P1030" s="311"/>
      <c r="Q1030" s="311"/>
      <c r="R1030" s="55">
        <v>0</v>
      </c>
    </row>
    <row r="1031" spans="1:18" ht="47.25" customHeight="1" x14ac:dyDescent="0.2">
      <c r="A1031" s="339" t="s">
        <v>765</v>
      </c>
      <c r="B1031" s="340"/>
      <c r="C1031" s="308" t="s">
        <v>379</v>
      </c>
      <c r="D1031" s="308"/>
      <c r="E1031" s="52" t="s">
        <v>83</v>
      </c>
      <c r="F1031" s="52" t="s">
        <v>766</v>
      </c>
      <c r="G1031" s="308"/>
      <c r="H1031" s="308"/>
      <c r="I1031" s="309">
        <v>28048042</v>
      </c>
      <c r="J1031" s="309"/>
      <c r="K1031" s="53">
        <v>0</v>
      </c>
      <c r="L1031" s="309">
        <v>28048042</v>
      </c>
      <c r="M1031" s="309"/>
      <c r="N1031" s="53">
        <v>0</v>
      </c>
      <c r="O1031" s="311">
        <v>100</v>
      </c>
      <c r="P1031" s="311"/>
      <c r="Q1031" s="311"/>
      <c r="R1031" s="55">
        <v>0</v>
      </c>
    </row>
    <row r="1032" spans="1:18" ht="42.75" customHeight="1" x14ac:dyDescent="0.2">
      <c r="A1032" s="339" t="s">
        <v>767</v>
      </c>
      <c r="B1032" s="340"/>
      <c r="C1032" s="308" t="s">
        <v>379</v>
      </c>
      <c r="D1032" s="308"/>
      <c r="E1032" s="52" t="s">
        <v>83</v>
      </c>
      <c r="F1032" s="52" t="s">
        <v>768</v>
      </c>
      <c r="G1032" s="308"/>
      <c r="H1032" s="308"/>
      <c r="I1032" s="309">
        <v>26466000</v>
      </c>
      <c r="J1032" s="309"/>
      <c r="K1032" s="53">
        <v>0</v>
      </c>
      <c r="L1032" s="309">
        <v>26466000</v>
      </c>
      <c r="M1032" s="309"/>
      <c r="N1032" s="53">
        <v>0</v>
      </c>
      <c r="O1032" s="311">
        <v>100</v>
      </c>
      <c r="P1032" s="311"/>
      <c r="Q1032" s="311"/>
      <c r="R1032" s="55">
        <v>0</v>
      </c>
    </row>
    <row r="1033" spans="1:18" ht="50.25" customHeight="1" x14ac:dyDescent="0.2">
      <c r="A1033" s="339" t="s">
        <v>215</v>
      </c>
      <c r="B1033" s="340"/>
      <c r="C1033" s="308" t="s">
        <v>379</v>
      </c>
      <c r="D1033" s="308"/>
      <c r="E1033" s="52" t="s">
        <v>83</v>
      </c>
      <c r="F1033" s="52" t="s">
        <v>768</v>
      </c>
      <c r="G1033" s="308" t="s">
        <v>216</v>
      </c>
      <c r="H1033" s="308"/>
      <c r="I1033" s="309">
        <v>26466000</v>
      </c>
      <c r="J1033" s="309"/>
      <c r="K1033" s="53">
        <v>0</v>
      </c>
      <c r="L1033" s="309">
        <v>26466000</v>
      </c>
      <c r="M1033" s="309"/>
      <c r="N1033" s="53">
        <v>0</v>
      </c>
      <c r="O1033" s="311">
        <v>100</v>
      </c>
      <c r="P1033" s="311"/>
      <c r="Q1033" s="311"/>
      <c r="R1033" s="55">
        <v>0</v>
      </c>
    </row>
    <row r="1034" spans="1:18" ht="28.5" customHeight="1" x14ac:dyDescent="0.2">
      <c r="A1034" s="339" t="s">
        <v>217</v>
      </c>
      <c r="B1034" s="340"/>
      <c r="C1034" s="308" t="s">
        <v>379</v>
      </c>
      <c r="D1034" s="308"/>
      <c r="E1034" s="202" t="s">
        <v>83</v>
      </c>
      <c r="F1034" s="202" t="s">
        <v>768</v>
      </c>
      <c r="G1034" s="308" t="s">
        <v>218</v>
      </c>
      <c r="H1034" s="308"/>
      <c r="I1034" s="309">
        <v>26466000</v>
      </c>
      <c r="J1034" s="309"/>
      <c r="K1034" s="203">
        <v>0</v>
      </c>
      <c r="L1034" s="309">
        <v>26466000</v>
      </c>
      <c r="M1034" s="309"/>
      <c r="N1034" s="203">
        <v>0</v>
      </c>
      <c r="O1034" s="311">
        <v>100</v>
      </c>
      <c r="P1034" s="311"/>
      <c r="Q1034" s="311"/>
      <c r="R1034" s="55">
        <v>0</v>
      </c>
    </row>
    <row r="1035" spans="1:18" ht="54.75" customHeight="1" x14ac:dyDescent="0.2">
      <c r="A1035" s="346" t="s">
        <v>769</v>
      </c>
      <c r="B1035" s="347"/>
      <c r="C1035" s="326" t="s">
        <v>379</v>
      </c>
      <c r="D1035" s="326"/>
      <c r="E1035" s="200" t="s">
        <v>83</v>
      </c>
      <c r="F1035" s="200" t="s">
        <v>770</v>
      </c>
      <c r="G1035" s="326"/>
      <c r="H1035" s="326"/>
      <c r="I1035" s="327">
        <v>1582042</v>
      </c>
      <c r="J1035" s="327"/>
      <c r="K1035" s="201">
        <v>0</v>
      </c>
      <c r="L1035" s="327">
        <v>1582042</v>
      </c>
      <c r="M1035" s="327"/>
      <c r="N1035" s="201">
        <v>0</v>
      </c>
      <c r="O1035" s="329">
        <v>100</v>
      </c>
      <c r="P1035" s="329"/>
      <c r="Q1035" s="329"/>
      <c r="R1035" s="56">
        <v>0</v>
      </c>
    </row>
    <row r="1036" spans="1:18" ht="56.25" customHeight="1" x14ac:dyDescent="0.2">
      <c r="A1036" s="339" t="s">
        <v>215</v>
      </c>
      <c r="B1036" s="340"/>
      <c r="C1036" s="308" t="s">
        <v>379</v>
      </c>
      <c r="D1036" s="308"/>
      <c r="E1036" s="52" t="s">
        <v>83</v>
      </c>
      <c r="F1036" s="52" t="s">
        <v>770</v>
      </c>
      <c r="G1036" s="308" t="s">
        <v>216</v>
      </c>
      <c r="H1036" s="308"/>
      <c r="I1036" s="309">
        <v>1582042</v>
      </c>
      <c r="J1036" s="309"/>
      <c r="K1036" s="53">
        <v>0</v>
      </c>
      <c r="L1036" s="309">
        <v>1582042</v>
      </c>
      <c r="M1036" s="309"/>
      <c r="N1036" s="53">
        <v>0</v>
      </c>
      <c r="O1036" s="311">
        <v>100</v>
      </c>
      <c r="P1036" s="311"/>
      <c r="Q1036" s="311"/>
      <c r="R1036" s="55">
        <v>0</v>
      </c>
    </row>
    <row r="1037" spans="1:18" ht="34.5" customHeight="1" x14ac:dyDescent="0.2">
      <c r="A1037" s="339" t="s">
        <v>217</v>
      </c>
      <c r="B1037" s="340"/>
      <c r="C1037" s="308" t="s">
        <v>379</v>
      </c>
      <c r="D1037" s="308"/>
      <c r="E1037" s="52" t="s">
        <v>83</v>
      </c>
      <c r="F1037" s="52" t="s">
        <v>770</v>
      </c>
      <c r="G1037" s="308" t="s">
        <v>218</v>
      </c>
      <c r="H1037" s="308"/>
      <c r="I1037" s="309">
        <v>1582042</v>
      </c>
      <c r="J1037" s="309"/>
      <c r="K1037" s="53">
        <v>0</v>
      </c>
      <c r="L1037" s="309">
        <v>1582042</v>
      </c>
      <c r="M1037" s="309"/>
      <c r="N1037" s="53">
        <v>0</v>
      </c>
      <c r="O1037" s="311">
        <v>100</v>
      </c>
      <c r="P1037" s="311"/>
      <c r="Q1037" s="311"/>
      <c r="R1037" s="55">
        <v>0</v>
      </c>
    </row>
    <row r="1038" spans="1:18" ht="39.75" customHeight="1" x14ac:dyDescent="0.2">
      <c r="A1038" s="339" t="s">
        <v>771</v>
      </c>
      <c r="B1038" s="340"/>
      <c r="C1038" s="308" t="s">
        <v>379</v>
      </c>
      <c r="D1038" s="308"/>
      <c r="E1038" s="52" t="s">
        <v>83</v>
      </c>
      <c r="F1038" s="52" t="s">
        <v>772</v>
      </c>
      <c r="G1038" s="308"/>
      <c r="H1038" s="308"/>
      <c r="I1038" s="309">
        <v>95762631.450000003</v>
      </c>
      <c r="J1038" s="309"/>
      <c r="K1038" s="53">
        <v>0</v>
      </c>
      <c r="L1038" s="309">
        <v>95762631.450000003</v>
      </c>
      <c r="M1038" s="309"/>
      <c r="N1038" s="53">
        <v>0</v>
      </c>
      <c r="O1038" s="311">
        <v>100</v>
      </c>
      <c r="P1038" s="311"/>
      <c r="Q1038" s="311"/>
      <c r="R1038" s="55">
        <v>0</v>
      </c>
    </row>
    <row r="1039" spans="1:18" ht="58.5" customHeight="1" x14ac:dyDescent="0.2">
      <c r="A1039" s="339" t="s">
        <v>773</v>
      </c>
      <c r="B1039" s="340"/>
      <c r="C1039" s="308" t="s">
        <v>379</v>
      </c>
      <c r="D1039" s="308"/>
      <c r="E1039" s="52" t="s">
        <v>83</v>
      </c>
      <c r="F1039" s="52" t="s">
        <v>774</v>
      </c>
      <c r="G1039" s="308"/>
      <c r="H1039" s="308"/>
      <c r="I1039" s="309">
        <v>95762631.450000003</v>
      </c>
      <c r="J1039" s="309"/>
      <c r="K1039" s="53">
        <v>0</v>
      </c>
      <c r="L1039" s="309">
        <v>95762631.450000003</v>
      </c>
      <c r="M1039" s="309"/>
      <c r="N1039" s="53">
        <v>0</v>
      </c>
      <c r="O1039" s="311">
        <v>100</v>
      </c>
      <c r="P1039" s="311"/>
      <c r="Q1039" s="311"/>
      <c r="R1039" s="55">
        <v>0</v>
      </c>
    </row>
    <row r="1040" spans="1:18" ht="54.75" customHeight="1" x14ac:dyDescent="0.2">
      <c r="A1040" s="339" t="s">
        <v>775</v>
      </c>
      <c r="B1040" s="340"/>
      <c r="C1040" s="308" t="s">
        <v>379</v>
      </c>
      <c r="D1040" s="308"/>
      <c r="E1040" s="52" t="s">
        <v>83</v>
      </c>
      <c r="F1040" s="52" t="s">
        <v>776</v>
      </c>
      <c r="G1040" s="308"/>
      <c r="H1040" s="308"/>
      <c r="I1040" s="309">
        <v>89136000</v>
      </c>
      <c r="J1040" s="309"/>
      <c r="K1040" s="53">
        <v>0</v>
      </c>
      <c r="L1040" s="309">
        <v>89136000</v>
      </c>
      <c r="M1040" s="309"/>
      <c r="N1040" s="53">
        <v>0</v>
      </c>
      <c r="O1040" s="311">
        <v>100</v>
      </c>
      <c r="P1040" s="311"/>
      <c r="Q1040" s="311"/>
      <c r="R1040" s="55">
        <v>0</v>
      </c>
    </row>
    <row r="1041" spans="1:18" ht="48.75" customHeight="1" x14ac:dyDescent="0.2">
      <c r="A1041" s="339" t="s">
        <v>215</v>
      </c>
      <c r="B1041" s="340"/>
      <c r="C1041" s="308" t="s">
        <v>379</v>
      </c>
      <c r="D1041" s="308"/>
      <c r="E1041" s="52" t="s">
        <v>83</v>
      </c>
      <c r="F1041" s="52" t="s">
        <v>776</v>
      </c>
      <c r="G1041" s="308" t="s">
        <v>216</v>
      </c>
      <c r="H1041" s="308"/>
      <c r="I1041" s="309">
        <v>89136000</v>
      </c>
      <c r="J1041" s="309"/>
      <c r="K1041" s="53">
        <v>0</v>
      </c>
      <c r="L1041" s="309">
        <v>89136000</v>
      </c>
      <c r="M1041" s="309"/>
      <c r="N1041" s="53">
        <v>0</v>
      </c>
      <c r="O1041" s="311">
        <v>100</v>
      </c>
      <c r="P1041" s="311"/>
      <c r="Q1041" s="311"/>
      <c r="R1041" s="55">
        <v>0</v>
      </c>
    </row>
    <row r="1042" spans="1:18" ht="37.5" customHeight="1" x14ac:dyDescent="0.2">
      <c r="A1042" s="339" t="s">
        <v>231</v>
      </c>
      <c r="B1042" s="340"/>
      <c r="C1042" s="308" t="s">
        <v>379</v>
      </c>
      <c r="D1042" s="308"/>
      <c r="E1042" s="52" t="s">
        <v>83</v>
      </c>
      <c r="F1042" s="52" t="s">
        <v>776</v>
      </c>
      <c r="G1042" s="308" t="s">
        <v>232</v>
      </c>
      <c r="H1042" s="308"/>
      <c r="I1042" s="309">
        <v>89136000</v>
      </c>
      <c r="J1042" s="309"/>
      <c r="K1042" s="53">
        <v>0</v>
      </c>
      <c r="L1042" s="309">
        <v>89136000</v>
      </c>
      <c r="M1042" s="309"/>
      <c r="N1042" s="53">
        <v>0</v>
      </c>
      <c r="O1042" s="311">
        <v>100</v>
      </c>
      <c r="P1042" s="311"/>
      <c r="Q1042" s="311"/>
      <c r="R1042" s="55">
        <v>0</v>
      </c>
    </row>
    <row r="1043" spans="1:18" ht="55.5" customHeight="1" x14ac:dyDescent="0.2">
      <c r="A1043" s="339" t="s">
        <v>769</v>
      </c>
      <c r="B1043" s="340"/>
      <c r="C1043" s="308" t="s">
        <v>379</v>
      </c>
      <c r="D1043" s="308"/>
      <c r="E1043" s="52" t="s">
        <v>83</v>
      </c>
      <c r="F1043" s="52" t="s">
        <v>777</v>
      </c>
      <c r="G1043" s="308"/>
      <c r="H1043" s="308"/>
      <c r="I1043" s="309">
        <v>4870773</v>
      </c>
      <c r="J1043" s="309"/>
      <c r="K1043" s="53">
        <v>0</v>
      </c>
      <c r="L1043" s="309">
        <v>4870773</v>
      </c>
      <c r="M1043" s="309"/>
      <c r="N1043" s="53">
        <v>0</v>
      </c>
      <c r="O1043" s="311">
        <v>100</v>
      </c>
      <c r="P1043" s="311"/>
      <c r="Q1043" s="311"/>
      <c r="R1043" s="55">
        <v>0</v>
      </c>
    </row>
    <row r="1044" spans="1:18" ht="56.25" customHeight="1" x14ac:dyDescent="0.2">
      <c r="A1044" s="339" t="s">
        <v>215</v>
      </c>
      <c r="B1044" s="340"/>
      <c r="C1044" s="308" t="s">
        <v>379</v>
      </c>
      <c r="D1044" s="308"/>
      <c r="E1044" s="52" t="s">
        <v>83</v>
      </c>
      <c r="F1044" s="52" t="s">
        <v>777</v>
      </c>
      <c r="G1044" s="308" t="s">
        <v>216</v>
      </c>
      <c r="H1044" s="308"/>
      <c r="I1044" s="309">
        <v>4870773</v>
      </c>
      <c r="J1044" s="309"/>
      <c r="K1044" s="53">
        <v>0</v>
      </c>
      <c r="L1044" s="309">
        <v>4870773</v>
      </c>
      <c r="M1044" s="309"/>
      <c r="N1044" s="53">
        <v>0</v>
      </c>
      <c r="O1044" s="311">
        <v>100</v>
      </c>
      <c r="P1044" s="311"/>
      <c r="Q1044" s="311"/>
      <c r="R1044" s="55">
        <v>0</v>
      </c>
    </row>
    <row r="1045" spans="1:18" ht="31.5" customHeight="1" x14ac:dyDescent="0.2">
      <c r="A1045" s="339" t="s">
        <v>231</v>
      </c>
      <c r="B1045" s="340"/>
      <c r="C1045" s="308" t="s">
        <v>379</v>
      </c>
      <c r="D1045" s="308"/>
      <c r="E1045" s="202" t="s">
        <v>83</v>
      </c>
      <c r="F1045" s="202" t="s">
        <v>777</v>
      </c>
      <c r="G1045" s="308" t="s">
        <v>232</v>
      </c>
      <c r="H1045" s="308"/>
      <c r="I1045" s="309">
        <v>4870773</v>
      </c>
      <c r="J1045" s="309"/>
      <c r="K1045" s="203">
        <v>0</v>
      </c>
      <c r="L1045" s="309">
        <v>4870773</v>
      </c>
      <c r="M1045" s="309"/>
      <c r="N1045" s="203">
        <v>0</v>
      </c>
      <c r="O1045" s="311">
        <v>100</v>
      </c>
      <c r="P1045" s="311"/>
      <c r="Q1045" s="311"/>
      <c r="R1045" s="55">
        <v>0</v>
      </c>
    </row>
    <row r="1046" spans="1:18" ht="71.25" customHeight="1" x14ac:dyDescent="0.2">
      <c r="A1046" s="346" t="s">
        <v>778</v>
      </c>
      <c r="B1046" s="347"/>
      <c r="C1046" s="326" t="s">
        <v>379</v>
      </c>
      <c r="D1046" s="326"/>
      <c r="E1046" s="200" t="s">
        <v>83</v>
      </c>
      <c r="F1046" s="200" t="s">
        <v>779</v>
      </c>
      <c r="G1046" s="326"/>
      <c r="H1046" s="326"/>
      <c r="I1046" s="327">
        <v>1755858.45</v>
      </c>
      <c r="J1046" s="327"/>
      <c r="K1046" s="201">
        <v>0</v>
      </c>
      <c r="L1046" s="327">
        <v>1755858.45</v>
      </c>
      <c r="M1046" s="327"/>
      <c r="N1046" s="201">
        <v>0</v>
      </c>
      <c r="O1046" s="329">
        <v>100</v>
      </c>
      <c r="P1046" s="329"/>
      <c r="Q1046" s="329"/>
      <c r="R1046" s="56">
        <v>0</v>
      </c>
    </row>
    <row r="1047" spans="1:18" ht="48.75" customHeight="1" x14ac:dyDescent="0.2">
      <c r="A1047" s="339" t="s">
        <v>215</v>
      </c>
      <c r="B1047" s="340"/>
      <c r="C1047" s="308" t="s">
        <v>379</v>
      </c>
      <c r="D1047" s="308"/>
      <c r="E1047" s="52" t="s">
        <v>83</v>
      </c>
      <c r="F1047" s="52" t="s">
        <v>779</v>
      </c>
      <c r="G1047" s="308" t="s">
        <v>216</v>
      </c>
      <c r="H1047" s="308"/>
      <c r="I1047" s="309">
        <v>1755858.45</v>
      </c>
      <c r="J1047" s="309"/>
      <c r="K1047" s="53">
        <v>0</v>
      </c>
      <c r="L1047" s="309">
        <v>1755858.45</v>
      </c>
      <c r="M1047" s="309"/>
      <c r="N1047" s="53">
        <v>0</v>
      </c>
      <c r="O1047" s="311">
        <v>100</v>
      </c>
      <c r="P1047" s="311"/>
      <c r="Q1047" s="311"/>
      <c r="R1047" s="55">
        <v>0</v>
      </c>
    </row>
    <row r="1048" spans="1:18" ht="33.75" customHeight="1" x14ac:dyDescent="0.2">
      <c r="A1048" s="339" t="s">
        <v>231</v>
      </c>
      <c r="B1048" s="340"/>
      <c r="C1048" s="308" t="s">
        <v>379</v>
      </c>
      <c r="D1048" s="308"/>
      <c r="E1048" s="52" t="s">
        <v>83</v>
      </c>
      <c r="F1048" s="52" t="s">
        <v>779</v>
      </c>
      <c r="G1048" s="308" t="s">
        <v>232</v>
      </c>
      <c r="H1048" s="308"/>
      <c r="I1048" s="309">
        <v>1755858.45</v>
      </c>
      <c r="J1048" s="309"/>
      <c r="K1048" s="53">
        <v>0</v>
      </c>
      <c r="L1048" s="309">
        <v>1755858.45</v>
      </c>
      <c r="M1048" s="309"/>
      <c r="N1048" s="53">
        <v>0</v>
      </c>
      <c r="O1048" s="311">
        <v>100</v>
      </c>
      <c r="P1048" s="311"/>
      <c r="Q1048" s="311"/>
      <c r="R1048" s="55">
        <v>0</v>
      </c>
    </row>
    <row r="1049" spans="1:18" ht="81" customHeight="1" x14ac:dyDescent="0.2">
      <c r="A1049" s="339" t="s">
        <v>347</v>
      </c>
      <c r="B1049" s="340"/>
      <c r="C1049" s="308" t="s">
        <v>379</v>
      </c>
      <c r="D1049" s="308"/>
      <c r="E1049" s="52" t="s">
        <v>83</v>
      </c>
      <c r="F1049" s="52" t="s">
        <v>348</v>
      </c>
      <c r="G1049" s="308"/>
      <c r="H1049" s="308"/>
      <c r="I1049" s="309">
        <v>509800041.16000003</v>
      </c>
      <c r="J1049" s="309"/>
      <c r="K1049" s="53">
        <v>0</v>
      </c>
      <c r="L1049" s="309">
        <v>509796440.25</v>
      </c>
      <c r="M1049" s="309"/>
      <c r="N1049" s="53">
        <v>0</v>
      </c>
      <c r="O1049" s="311">
        <v>99.999293662277495</v>
      </c>
      <c r="P1049" s="311"/>
      <c r="Q1049" s="311"/>
      <c r="R1049" s="55">
        <v>0</v>
      </c>
    </row>
    <row r="1050" spans="1:18" ht="62.25" customHeight="1" x14ac:dyDescent="0.2">
      <c r="A1050" s="339" t="s">
        <v>349</v>
      </c>
      <c r="B1050" s="340"/>
      <c r="C1050" s="308" t="s">
        <v>379</v>
      </c>
      <c r="D1050" s="308"/>
      <c r="E1050" s="52" t="s">
        <v>83</v>
      </c>
      <c r="F1050" s="52" t="s">
        <v>350</v>
      </c>
      <c r="G1050" s="308"/>
      <c r="H1050" s="308"/>
      <c r="I1050" s="309">
        <v>163432459</v>
      </c>
      <c r="J1050" s="309"/>
      <c r="K1050" s="53">
        <v>0</v>
      </c>
      <c r="L1050" s="309">
        <v>163429358.09</v>
      </c>
      <c r="M1050" s="309"/>
      <c r="N1050" s="53">
        <v>0</v>
      </c>
      <c r="O1050" s="311">
        <v>99.998102635168692</v>
      </c>
      <c r="P1050" s="311"/>
      <c r="Q1050" s="311"/>
      <c r="R1050" s="55">
        <v>0</v>
      </c>
    </row>
    <row r="1051" spans="1:18" ht="42.75" customHeight="1" x14ac:dyDescent="0.2">
      <c r="A1051" s="339" t="s">
        <v>351</v>
      </c>
      <c r="B1051" s="340"/>
      <c r="C1051" s="308" t="s">
        <v>379</v>
      </c>
      <c r="D1051" s="308"/>
      <c r="E1051" s="52" t="s">
        <v>83</v>
      </c>
      <c r="F1051" s="52" t="s">
        <v>352</v>
      </c>
      <c r="G1051" s="308"/>
      <c r="H1051" s="308"/>
      <c r="I1051" s="309">
        <v>37054437.810000002</v>
      </c>
      <c r="J1051" s="309"/>
      <c r="K1051" s="53">
        <v>0</v>
      </c>
      <c r="L1051" s="309">
        <v>37051336.899999999</v>
      </c>
      <c r="M1051" s="309"/>
      <c r="N1051" s="53">
        <v>0</v>
      </c>
      <c r="O1051" s="311">
        <v>99.991631474707816</v>
      </c>
      <c r="P1051" s="311"/>
      <c r="Q1051" s="311"/>
      <c r="R1051" s="55">
        <v>0</v>
      </c>
    </row>
    <row r="1052" spans="1:18" ht="45.75" customHeight="1" x14ac:dyDescent="0.2">
      <c r="A1052" s="339" t="s">
        <v>215</v>
      </c>
      <c r="B1052" s="340"/>
      <c r="C1052" s="308" t="s">
        <v>379</v>
      </c>
      <c r="D1052" s="308"/>
      <c r="E1052" s="52" t="s">
        <v>83</v>
      </c>
      <c r="F1052" s="52" t="s">
        <v>352</v>
      </c>
      <c r="G1052" s="308" t="s">
        <v>216</v>
      </c>
      <c r="H1052" s="308"/>
      <c r="I1052" s="309">
        <v>37054437.810000002</v>
      </c>
      <c r="J1052" s="309"/>
      <c r="K1052" s="53">
        <v>0</v>
      </c>
      <c r="L1052" s="309">
        <v>37051336.899999999</v>
      </c>
      <c r="M1052" s="309"/>
      <c r="N1052" s="53">
        <v>0</v>
      </c>
      <c r="O1052" s="311">
        <v>99.991631474707816</v>
      </c>
      <c r="P1052" s="311"/>
      <c r="Q1052" s="311"/>
      <c r="R1052" s="55">
        <v>0</v>
      </c>
    </row>
    <row r="1053" spans="1:18" ht="37.5" customHeight="1" x14ac:dyDescent="0.2">
      <c r="A1053" s="339" t="s">
        <v>217</v>
      </c>
      <c r="B1053" s="340"/>
      <c r="C1053" s="308" t="s">
        <v>379</v>
      </c>
      <c r="D1053" s="308"/>
      <c r="E1053" s="52" t="s">
        <v>83</v>
      </c>
      <c r="F1053" s="52" t="s">
        <v>352</v>
      </c>
      <c r="G1053" s="308" t="s">
        <v>218</v>
      </c>
      <c r="H1053" s="308"/>
      <c r="I1053" s="309">
        <v>21700080.809999999</v>
      </c>
      <c r="J1053" s="309"/>
      <c r="K1053" s="53">
        <v>0</v>
      </c>
      <c r="L1053" s="309">
        <v>21697580.239999998</v>
      </c>
      <c r="M1053" s="309"/>
      <c r="N1053" s="53">
        <v>0</v>
      </c>
      <c r="O1053" s="311">
        <v>99.988476678857126</v>
      </c>
      <c r="P1053" s="311"/>
      <c r="Q1053" s="311"/>
      <c r="R1053" s="55">
        <v>0</v>
      </c>
    </row>
    <row r="1054" spans="1:18" ht="35.25" customHeight="1" x14ac:dyDescent="0.2">
      <c r="A1054" s="339" t="s">
        <v>231</v>
      </c>
      <c r="B1054" s="340"/>
      <c r="C1054" s="308" t="s">
        <v>379</v>
      </c>
      <c r="D1054" s="308"/>
      <c r="E1054" s="52" t="s">
        <v>83</v>
      </c>
      <c r="F1054" s="52" t="s">
        <v>352</v>
      </c>
      <c r="G1054" s="308" t="s">
        <v>232</v>
      </c>
      <c r="H1054" s="308"/>
      <c r="I1054" s="309">
        <v>15354357</v>
      </c>
      <c r="J1054" s="309"/>
      <c r="K1054" s="53">
        <v>0</v>
      </c>
      <c r="L1054" s="309">
        <v>15353756.66</v>
      </c>
      <c r="M1054" s="309"/>
      <c r="N1054" s="53">
        <v>0</v>
      </c>
      <c r="O1054" s="311">
        <v>99.996090100028283</v>
      </c>
      <c r="P1054" s="311"/>
      <c r="Q1054" s="311"/>
      <c r="R1054" s="55">
        <v>0</v>
      </c>
    </row>
    <row r="1055" spans="1:18" ht="54.75" customHeight="1" x14ac:dyDescent="0.2">
      <c r="A1055" s="339" t="s">
        <v>780</v>
      </c>
      <c r="B1055" s="340"/>
      <c r="C1055" s="308" t="s">
        <v>379</v>
      </c>
      <c r="D1055" s="308"/>
      <c r="E1055" s="52" t="s">
        <v>83</v>
      </c>
      <c r="F1055" s="52" t="s">
        <v>781</v>
      </c>
      <c r="G1055" s="308"/>
      <c r="H1055" s="308"/>
      <c r="I1055" s="309">
        <v>117676515</v>
      </c>
      <c r="J1055" s="309"/>
      <c r="K1055" s="53">
        <v>0</v>
      </c>
      <c r="L1055" s="309">
        <v>117676515</v>
      </c>
      <c r="M1055" s="309"/>
      <c r="N1055" s="53">
        <v>0</v>
      </c>
      <c r="O1055" s="311">
        <v>100</v>
      </c>
      <c r="P1055" s="311"/>
      <c r="Q1055" s="311"/>
      <c r="R1055" s="55">
        <v>0</v>
      </c>
    </row>
    <row r="1056" spans="1:18" ht="51.75" customHeight="1" x14ac:dyDescent="0.2">
      <c r="A1056" s="339" t="s">
        <v>215</v>
      </c>
      <c r="B1056" s="340"/>
      <c r="C1056" s="308" t="s">
        <v>379</v>
      </c>
      <c r="D1056" s="308"/>
      <c r="E1056" s="202" t="s">
        <v>83</v>
      </c>
      <c r="F1056" s="202" t="s">
        <v>781</v>
      </c>
      <c r="G1056" s="308" t="s">
        <v>216</v>
      </c>
      <c r="H1056" s="308"/>
      <c r="I1056" s="309">
        <v>117676515</v>
      </c>
      <c r="J1056" s="309"/>
      <c r="K1056" s="203">
        <v>0</v>
      </c>
      <c r="L1056" s="309">
        <v>117676515</v>
      </c>
      <c r="M1056" s="309"/>
      <c r="N1056" s="203">
        <v>0</v>
      </c>
      <c r="O1056" s="311">
        <v>100</v>
      </c>
      <c r="P1056" s="311"/>
      <c r="Q1056" s="311"/>
      <c r="R1056" s="55">
        <v>0</v>
      </c>
    </row>
    <row r="1057" spans="1:18" ht="41.25" customHeight="1" x14ac:dyDescent="0.2">
      <c r="A1057" s="346" t="s">
        <v>217</v>
      </c>
      <c r="B1057" s="347"/>
      <c r="C1057" s="326" t="s">
        <v>379</v>
      </c>
      <c r="D1057" s="326"/>
      <c r="E1057" s="200" t="s">
        <v>83</v>
      </c>
      <c r="F1057" s="200" t="s">
        <v>781</v>
      </c>
      <c r="G1057" s="326" t="s">
        <v>218</v>
      </c>
      <c r="H1057" s="326"/>
      <c r="I1057" s="327">
        <v>117676515</v>
      </c>
      <c r="J1057" s="327"/>
      <c r="K1057" s="201">
        <v>0</v>
      </c>
      <c r="L1057" s="327">
        <v>117676515</v>
      </c>
      <c r="M1057" s="327"/>
      <c r="N1057" s="201">
        <v>0</v>
      </c>
      <c r="O1057" s="329">
        <v>100</v>
      </c>
      <c r="P1057" s="329"/>
      <c r="Q1057" s="329"/>
      <c r="R1057" s="56">
        <v>0</v>
      </c>
    </row>
    <row r="1058" spans="1:18" ht="78" customHeight="1" x14ac:dyDescent="0.2">
      <c r="A1058" s="339" t="s">
        <v>782</v>
      </c>
      <c r="B1058" s="340"/>
      <c r="C1058" s="308" t="s">
        <v>379</v>
      </c>
      <c r="D1058" s="308"/>
      <c r="E1058" s="52" t="s">
        <v>83</v>
      </c>
      <c r="F1058" s="52" t="s">
        <v>783</v>
      </c>
      <c r="G1058" s="308"/>
      <c r="H1058" s="308"/>
      <c r="I1058" s="309">
        <v>8701506.1899999995</v>
      </c>
      <c r="J1058" s="309"/>
      <c r="K1058" s="53">
        <v>0</v>
      </c>
      <c r="L1058" s="309">
        <v>8701506.1899999995</v>
      </c>
      <c r="M1058" s="309"/>
      <c r="N1058" s="53">
        <v>0</v>
      </c>
      <c r="O1058" s="311">
        <v>100</v>
      </c>
      <c r="P1058" s="311"/>
      <c r="Q1058" s="311"/>
      <c r="R1058" s="55">
        <v>0</v>
      </c>
    </row>
    <row r="1059" spans="1:18" ht="46.5" customHeight="1" x14ac:dyDescent="0.2">
      <c r="A1059" s="339" t="s">
        <v>215</v>
      </c>
      <c r="B1059" s="340"/>
      <c r="C1059" s="308" t="s">
        <v>379</v>
      </c>
      <c r="D1059" s="308"/>
      <c r="E1059" s="52" t="s">
        <v>83</v>
      </c>
      <c r="F1059" s="52" t="s">
        <v>783</v>
      </c>
      <c r="G1059" s="308" t="s">
        <v>216</v>
      </c>
      <c r="H1059" s="308"/>
      <c r="I1059" s="309">
        <v>8701506.1899999995</v>
      </c>
      <c r="J1059" s="309"/>
      <c r="K1059" s="53">
        <v>0</v>
      </c>
      <c r="L1059" s="309">
        <v>8701506.1899999995</v>
      </c>
      <c r="M1059" s="309"/>
      <c r="N1059" s="53">
        <v>0</v>
      </c>
      <c r="O1059" s="311">
        <v>100</v>
      </c>
      <c r="P1059" s="311"/>
      <c r="Q1059" s="311"/>
      <c r="R1059" s="55">
        <v>0</v>
      </c>
    </row>
    <row r="1060" spans="1:18" ht="32.25" customHeight="1" x14ac:dyDescent="0.2">
      <c r="A1060" s="339" t="s">
        <v>217</v>
      </c>
      <c r="B1060" s="340"/>
      <c r="C1060" s="308" t="s">
        <v>379</v>
      </c>
      <c r="D1060" s="308"/>
      <c r="E1060" s="52" t="s">
        <v>83</v>
      </c>
      <c r="F1060" s="52" t="s">
        <v>783</v>
      </c>
      <c r="G1060" s="308" t="s">
        <v>218</v>
      </c>
      <c r="H1060" s="308"/>
      <c r="I1060" s="309">
        <v>8701506.1899999995</v>
      </c>
      <c r="J1060" s="309"/>
      <c r="K1060" s="53">
        <v>0</v>
      </c>
      <c r="L1060" s="309">
        <v>8701506.1899999995</v>
      </c>
      <c r="M1060" s="309"/>
      <c r="N1060" s="53">
        <v>0</v>
      </c>
      <c r="O1060" s="311">
        <v>100</v>
      </c>
      <c r="P1060" s="311"/>
      <c r="Q1060" s="311"/>
      <c r="R1060" s="55">
        <v>0</v>
      </c>
    </row>
    <row r="1061" spans="1:18" ht="58.5" customHeight="1" x14ac:dyDescent="0.2">
      <c r="A1061" s="339" t="s">
        <v>784</v>
      </c>
      <c r="B1061" s="340"/>
      <c r="C1061" s="308" t="s">
        <v>379</v>
      </c>
      <c r="D1061" s="308"/>
      <c r="E1061" s="52" t="s">
        <v>83</v>
      </c>
      <c r="F1061" s="52" t="s">
        <v>785</v>
      </c>
      <c r="G1061" s="308"/>
      <c r="H1061" s="308"/>
      <c r="I1061" s="309">
        <v>265000</v>
      </c>
      <c r="J1061" s="309"/>
      <c r="K1061" s="53">
        <v>0</v>
      </c>
      <c r="L1061" s="309">
        <v>265000</v>
      </c>
      <c r="M1061" s="309"/>
      <c r="N1061" s="53">
        <v>0</v>
      </c>
      <c r="O1061" s="311">
        <v>100</v>
      </c>
      <c r="P1061" s="311"/>
      <c r="Q1061" s="311"/>
      <c r="R1061" s="55">
        <v>0</v>
      </c>
    </row>
    <row r="1062" spans="1:18" ht="37.5" customHeight="1" x14ac:dyDescent="0.2">
      <c r="A1062" s="339" t="s">
        <v>786</v>
      </c>
      <c r="B1062" s="340"/>
      <c r="C1062" s="308" t="s">
        <v>379</v>
      </c>
      <c r="D1062" s="308"/>
      <c r="E1062" s="52" t="s">
        <v>83</v>
      </c>
      <c r="F1062" s="52" t="s">
        <v>787</v>
      </c>
      <c r="G1062" s="308"/>
      <c r="H1062" s="308"/>
      <c r="I1062" s="309">
        <v>265000</v>
      </c>
      <c r="J1062" s="309"/>
      <c r="K1062" s="53">
        <v>0</v>
      </c>
      <c r="L1062" s="309">
        <v>265000</v>
      </c>
      <c r="M1062" s="309"/>
      <c r="N1062" s="53">
        <v>0</v>
      </c>
      <c r="O1062" s="311">
        <v>100</v>
      </c>
      <c r="P1062" s="311"/>
      <c r="Q1062" s="311"/>
      <c r="R1062" s="55">
        <v>0</v>
      </c>
    </row>
    <row r="1063" spans="1:18" ht="35.25" customHeight="1" x14ac:dyDescent="0.2">
      <c r="A1063" s="339" t="s">
        <v>147</v>
      </c>
      <c r="B1063" s="340"/>
      <c r="C1063" s="308" t="s">
        <v>379</v>
      </c>
      <c r="D1063" s="308"/>
      <c r="E1063" s="52" t="s">
        <v>83</v>
      </c>
      <c r="F1063" s="52" t="s">
        <v>787</v>
      </c>
      <c r="G1063" s="308" t="s">
        <v>148</v>
      </c>
      <c r="H1063" s="308"/>
      <c r="I1063" s="309">
        <v>265000</v>
      </c>
      <c r="J1063" s="309"/>
      <c r="K1063" s="53">
        <v>0</v>
      </c>
      <c r="L1063" s="309">
        <v>265000</v>
      </c>
      <c r="M1063" s="309"/>
      <c r="N1063" s="53">
        <v>0</v>
      </c>
      <c r="O1063" s="311">
        <v>100</v>
      </c>
      <c r="P1063" s="311"/>
      <c r="Q1063" s="311"/>
      <c r="R1063" s="55">
        <v>0</v>
      </c>
    </row>
    <row r="1064" spans="1:18" ht="30" customHeight="1" x14ac:dyDescent="0.2">
      <c r="A1064" s="339" t="s">
        <v>149</v>
      </c>
      <c r="B1064" s="340"/>
      <c r="C1064" s="308" t="s">
        <v>379</v>
      </c>
      <c r="D1064" s="308"/>
      <c r="E1064" s="52" t="s">
        <v>83</v>
      </c>
      <c r="F1064" s="52" t="s">
        <v>787</v>
      </c>
      <c r="G1064" s="308" t="s">
        <v>150</v>
      </c>
      <c r="H1064" s="308"/>
      <c r="I1064" s="309">
        <v>265000</v>
      </c>
      <c r="J1064" s="309"/>
      <c r="K1064" s="53">
        <v>0</v>
      </c>
      <c r="L1064" s="309">
        <v>265000</v>
      </c>
      <c r="M1064" s="309"/>
      <c r="N1064" s="53">
        <v>0</v>
      </c>
      <c r="O1064" s="311">
        <v>100</v>
      </c>
      <c r="P1064" s="311"/>
      <c r="Q1064" s="311"/>
      <c r="R1064" s="55">
        <v>0</v>
      </c>
    </row>
    <row r="1065" spans="1:18" ht="42" customHeight="1" x14ac:dyDescent="0.2">
      <c r="A1065" s="339" t="s">
        <v>788</v>
      </c>
      <c r="B1065" s="340"/>
      <c r="C1065" s="308" t="s">
        <v>379</v>
      </c>
      <c r="D1065" s="308"/>
      <c r="E1065" s="52" t="s">
        <v>83</v>
      </c>
      <c r="F1065" s="52" t="s">
        <v>789</v>
      </c>
      <c r="G1065" s="308"/>
      <c r="H1065" s="308"/>
      <c r="I1065" s="309">
        <v>261276164.03999999</v>
      </c>
      <c r="J1065" s="309"/>
      <c r="K1065" s="53">
        <v>0</v>
      </c>
      <c r="L1065" s="309">
        <v>261276164.03999999</v>
      </c>
      <c r="M1065" s="309"/>
      <c r="N1065" s="53">
        <v>0</v>
      </c>
      <c r="O1065" s="311">
        <v>100</v>
      </c>
      <c r="P1065" s="311"/>
      <c r="Q1065" s="311"/>
      <c r="R1065" s="55">
        <v>0</v>
      </c>
    </row>
    <row r="1066" spans="1:18" ht="63.75" customHeight="1" x14ac:dyDescent="0.2">
      <c r="A1066" s="339" t="s">
        <v>790</v>
      </c>
      <c r="B1066" s="340"/>
      <c r="C1066" s="308" t="s">
        <v>379</v>
      </c>
      <c r="D1066" s="308"/>
      <c r="E1066" s="52" t="s">
        <v>83</v>
      </c>
      <c r="F1066" s="52" t="s">
        <v>791</v>
      </c>
      <c r="G1066" s="308"/>
      <c r="H1066" s="308"/>
      <c r="I1066" s="309">
        <v>261276164.03999999</v>
      </c>
      <c r="J1066" s="309"/>
      <c r="K1066" s="53">
        <v>0</v>
      </c>
      <c r="L1066" s="309">
        <v>261276164.03999999</v>
      </c>
      <c r="M1066" s="309"/>
      <c r="N1066" s="53">
        <v>0</v>
      </c>
      <c r="O1066" s="311">
        <v>100</v>
      </c>
      <c r="P1066" s="311"/>
      <c r="Q1066" s="311"/>
      <c r="R1066" s="55">
        <v>0</v>
      </c>
    </row>
    <row r="1067" spans="1:18" ht="50.25" customHeight="1" x14ac:dyDescent="0.2">
      <c r="A1067" s="339" t="s">
        <v>215</v>
      </c>
      <c r="B1067" s="340"/>
      <c r="C1067" s="308" t="s">
        <v>379</v>
      </c>
      <c r="D1067" s="308"/>
      <c r="E1067" s="52" t="s">
        <v>83</v>
      </c>
      <c r="F1067" s="52" t="s">
        <v>791</v>
      </c>
      <c r="G1067" s="308" t="s">
        <v>216</v>
      </c>
      <c r="H1067" s="308"/>
      <c r="I1067" s="309">
        <v>261276164.03999999</v>
      </c>
      <c r="J1067" s="309"/>
      <c r="K1067" s="53">
        <v>0</v>
      </c>
      <c r="L1067" s="309">
        <v>261276164.03999999</v>
      </c>
      <c r="M1067" s="309"/>
      <c r="N1067" s="53">
        <v>0</v>
      </c>
      <c r="O1067" s="311">
        <v>100</v>
      </c>
      <c r="P1067" s="311"/>
      <c r="Q1067" s="311"/>
      <c r="R1067" s="55">
        <v>0</v>
      </c>
    </row>
    <row r="1068" spans="1:18" ht="36" customHeight="1" x14ac:dyDescent="0.2">
      <c r="A1068" s="339" t="s">
        <v>217</v>
      </c>
      <c r="B1068" s="340"/>
      <c r="C1068" s="308" t="s">
        <v>379</v>
      </c>
      <c r="D1068" s="308"/>
      <c r="E1068" s="202" t="s">
        <v>83</v>
      </c>
      <c r="F1068" s="202" t="s">
        <v>791</v>
      </c>
      <c r="G1068" s="308" t="s">
        <v>218</v>
      </c>
      <c r="H1068" s="308"/>
      <c r="I1068" s="309">
        <v>113731164.06</v>
      </c>
      <c r="J1068" s="309"/>
      <c r="K1068" s="203">
        <v>0</v>
      </c>
      <c r="L1068" s="309">
        <v>113731164.06</v>
      </c>
      <c r="M1068" s="309"/>
      <c r="N1068" s="203">
        <v>0</v>
      </c>
      <c r="O1068" s="311">
        <v>100</v>
      </c>
      <c r="P1068" s="311"/>
      <c r="Q1068" s="311"/>
      <c r="R1068" s="55">
        <v>0</v>
      </c>
    </row>
    <row r="1069" spans="1:18" ht="30.75" customHeight="1" x14ac:dyDescent="0.2">
      <c r="A1069" s="346" t="s">
        <v>231</v>
      </c>
      <c r="B1069" s="347"/>
      <c r="C1069" s="326" t="s">
        <v>379</v>
      </c>
      <c r="D1069" s="326"/>
      <c r="E1069" s="200" t="s">
        <v>83</v>
      </c>
      <c r="F1069" s="200" t="s">
        <v>791</v>
      </c>
      <c r="G1069" s="326" t="s">
        <v>232</v>
      </c>
      <c r="H1069" s="326"/>
      <c r="I1069" s="327">
        <v>147544999.97999999</v>
      </c>
      <c r="J1069" s="327"/>
      <c r="K1069" s="201">
        <v>0</v>
      </c>
      <c r="L1069" s="327">
        <v>147544999.97999999</v>
      </c>
      <c r="M1069" s="327"/>
      <c r="N1069" s="201">
        <v>0</v>
      </c>
      <c r="O1069" s="329">
        <v>100</v>
      </c>
      <c r="P1069" s="329"/>
      <c r="Q1069" s="329"/>
      <c r="R1069" s="56">
        <v>0</v>
      </c>
    </row>
    <row r="1070" spans="1:18" ht="106.5" customHeight="1" x14ac:dyDescent="0.2">
      <c r="A1070" s="339" t="s">
        <v>792</v>
      </c>
      <c r="B1070" s="340"/>
      <c r="C1070" s="308" t="s">
        <v>379</v>
      </c>
      <c r="D1070" s="308"/>
      <c r="E1070" s="52" t="s">
        <v>83</v>
      </c>
      <c r="F1070" s="52" t="s">
        <v>793</v>
      </c>
      <c r="G1070" s="308"/>
      <c r="H1070" s="308"/>
      <c r="I1070" s="309">
        <v>10639543.439999999</v>
      </c>
      <c r="J1070" s="309"/>
      <c r="K1070" s="53">
        <v>0</v>
      </c>
      <c r="L1070" s="309">
        <v>10639543.439999999</v>
      </c>
      <c r="M1070" s="309"/>
      <c r="N1070" s="53">
        <v>0</v>
      </c>
      <c r="O1070" s="311">
        <v>100</v>
      </c>
      <c r="P1070" s="311"/>
      <c r="Q1070" s="311"/>
      <c r="R1070" s="55">
        <v>0</v>
      </c>
    </row>
    <row r="1071" spans="1:18" ht="66" customHeight="1" x14ac:dyDescent="0.2">
      <c r="A1071" s="339" t="s">
        <v>794</v>
      </c>
      <c r="B1071" s="340"/>
      <c r="C1071" s="308" t="s">
        <v>379</v>
      </c>
      <c r="D1071" s="308"/>
      <c r="E1071" s="52" t="s">
        <v>83</v>
      </c>
      <c r="F1071" s="52" t="s">
        <v>795</v>
      </c>
      <c r="G1071" s="308"/>
      <c r="H1071" s="308"/>
      <c r="I1071" s="309">
        <v>10639543.439999999</v>
      </c>
      <c r="J1071" s="309"/>
      <c r="K1071" s="53">
        <v>0</v>
      </c>
      <c r="L1071" s="309">
        <v>10639543.439999999</v>
      </c>
      <c r="M1071" s="309"/>
      <c r="N1071" s="53">
        <v>0</v>
      </c>
      <c r="O1071" s="311">
        <v>100</v>
      </c>
      <c r="P1071" s="311"/>
      <c r="Q1071" s="311"/>
      <c r="R1071" s="55">
        <v>0</v>
      </c>
    </row>
    <row r="1072" spans="1:18" ht="54.75" customHeight="1" x14ac:dyDescent="0.2">
      <c r="A1072" s="339" t="s">
        <v>110</v>
      </c>
      <c r="B1072" s="340"/>
      <c r="C1072" s="308" t="s">
        <v>379</v>
      </c>
      <c r="D1072" s="308"/>
      <c r="E1072" s="52" t="s">
        <v>83</v>
      </c>
      <c r="F1072" s="52" t="s">
        <v>795</v>
      </c>
      <c r="G1072" s="308" t="s">
        <v>111</v>
      </c>
      <c r="H1072" s="308"/>
      <c r="I1072" s="309">
        <v>3639543.44</v>
      </c>
      <c r="J1072" s="309"/>
      <c r="K1072" s="53">
        <v>0</v>
      </c>
      <c r="L1072" s="309">
        <v>3639543.44</v>
      </c>
      <c r="M1072" s="309"/>
      <c r="N1072" s="53">
        <v>0</v>
      </c>
      <c r="O1072" s="311">
        <v>100</v>
      </c>
      <c r="P1072" s="311"/>
      <c r="Q1072" s="311"/>
      <c r="R1072" s="55">
        <v>0</v>
      </c>
    </row>
    <row r="1073" spans="1:18" ht="42.75" customHeight="1" x14ac:dyDescent="0.2">
      <c r="A1073" s="339" t="s">
        <v>112</v>
      </c>
      <c r="B1073" s="340"/>
      <c r="C1073" s="308" t="s">
        <v>379</v>
      </c>
      <c r="D1073" s="308"/>
      <c r="E1073" s="52" t="s">
        <v>83</v>
      </c>
      <c r="F1073" s="52" t="s">
        <v>795</v>
      </c>
      <c r="G1073" s="308" t="s">
        <v>113</v>
      </c>
      <c r="H1073" s="308"/>
      <c r="I1073" s="309">
        <v>3639543.44</v>
      </c>
      <c r="J1073" s="309"/>
      <c r="K1073" s="53">
        <v>0</v>
      </c>
      <c r="L1073" s="309">
        <v>3639543.44</v>
      </c>
      <c r="M1073" s="309"/>
      <c r="N1073" s="53">
        <v>0</v>
      </c>
      <c r="O1073" s="311">
        <v>100</v>
      </c>
      <c r="P1073" s="311"/>
      <c r="Q1073" s="311"/>
      <c r="R1073" s="55">
        <v>0</v>
      </c>
    </row>
    <row r="1074" spans="1:18" ht="51" customHeight="1" x14ac:dyDescent="0.2">
      <c r="A1074" s="339" t="s">
        <v>215</v>
      </c>
      <c r="B1074" s="340"/>
      <c r="C1074" s="308" t="s">
        <v>379</v>
      </c>
      <c r="D1074" s="308"/>
      <c r="E1074" s="52" t="s">
        <v>83</v>
      </c>
      <c r="F1074" s="52" t="s">
        <v>795</v>
      </c>
      <c r="G1074" s="308" t="s">
        <v>216</v>
      </c>
      <c r="H1074" s="308"/>
      <c r="I1074" s="309">
        <v>7000000</v>
      </c>
      <c r="J1074" s="309"/>
      <c r="K1074" s="53">
        <v>0</v>
      </c>
      <c r="L1074" s="309">
        <v>7000000</v>
      </c>
      <c r="M1074" s="309"/>
      <c r="N1074" s="53">
        <v>0</v>
      </c>
      <c r="O1074" s="311">
        <v>100</v>
      </c>
      <c r="P1074" s="311"/>
      <c r="Q1074" s="311"/>
      <c r="R1074" s="55">
        <v>0</v>
      </c>
    </row>
    <row r="1075" spans="1:18" ht="33.75" customHeight="1" x14ac:dyDescent="0.2">
      <c r="A1075" s="339" t="s">
        <v>231</v>
      </c>
      <c r="B1075" s="340"/>
      <c r="C1075" s="308" t="s">
        <v>379</v>
      </c>
      <c r="D1075" s="308"/>
      <c r="E1075" s="52" t="s">
        <v>83</v>
      </c>
      <c r="F1075" s="52" t="s">
        <v>795</v>
      </c>
      <c r="G1075" s="308" t="s">
        <v>232</v>
      </c>
      <c r="H1075" s="308"/>
      <c r="I1075" s="309">
        <v>7000000</v>
      </c>
      <c r="J1075" s="309"/>
      <c r="K1075" s="53">
        <v>0</v>
      </c>
      <c r="L1075" s="309">
        <v>7000000</v>
      </c>
      <c r="M1075" s="309"/>
      <c r="N1075" s="53">
        <v>0</v>
      </c>
      <c r="O1075" s="311">
        <v>100</v>
      </c>
      <c r="P1075" s="311"/>
      <c r="Q1075" s="311"/>
      <c r="R1075" s="55">
        <v>0</v>
      </c>
    </row>
    <row r="1076" spans="1:18" ht="57" customHeight="1" x14ac:dyDescent="0.2">
      <c r="A1076" s="339" t="s">
        <v>796</v>
      </c>
      <c r="B1076" s="340"/>
      <c r="C1076" s="308" t="s">
        <v>379</v>
      </c>
      <c r="D1076" s="308"/>
      <c r="E1076" s="52" t="s">
        <v>83</v>
      </c>
      <c r="F1076" s="52" t="s">
        <v>797</v>
      </c>
      <c r="G1076" s="308"/>
      <c r="H1076" s="308"/>
      <c r="I1076" s="309">
        <v>49583023</v>
      </c>
      <c r="J1076" s="309"/>
      <c r="K1076" s="53">
        <v>0</v>
      </c>
      <c r="L1076" s="309">
        <v>49582523</v>
      </c>
      <c r="M1076" s="309"/>
      <c r="N1076" s="53">
        <v>0</v>
      </c>
      <c r="O1076" s="311">
        <v>99.998991590327208</v>
      </c>
      <c r="P1076" s="311"/>
      <c r="Q1076" s="311"/>
      <c r="R1076" s="55">
        <v>0</v>
      </c>
    </row>
    <row r="1077" spans="1:18" ht="45.75" customHeight="1" x14ac:dyDescent="0.2">
      <c r="A1077" s="339" t="s">
        <v>798</v>
      </c>
      <c r="B1077" s="340"/>
      <c r="C1077" s="308" t="s">
        <v>379</v>
      </c>
      <c r="D1077" s="308"/>
      <c r="E1077" s="52" t="s">
        <v>83</v>
      </c>
      <c r="F1077" s="52" t="s">
        <v>799</v>
      </c>
      <c r="G1077" s="308"/>
      <c r="H1077" s="308"/>
      <c r="I1077" s="309">
        <v>11846075</v>
      </c>
      <c r="J1077" s="309"/>
      <c r="K1077" s="53">
        <v>0</v>
      </c>
      <c r="L1077" s="309">
        <v>11845575</v>
      </c>
      <c r="M1077" s="309"/>
      <c r="N1077" s="53">
        <v>0</v>
      </c>
      <c r="O1077" s="311">
        <v>99.995779192686186</v>
      </c>
      <c r="P1077" s="311"/>
      <c r="Q1077" s="311"/>
      <c r="R1077" s="55">
        <v>0</v>
      </c>
    </row>
    <row r="1078" spans="1:18" ht="43.5" customHeight="1" x14ac:dyDescent="0.2">
      <c r="A1078" s="339" t="s">
        <v>215</v>
      </c>
      <c r="B1078" s="340"/>
      <c r="C1078" s="308" t="s">
        <v>379</v>
      </c>
      <c r="D1078" s="308"/>
      <c r="E1078" s="52" t="s">
        <v>83</v>
      </c>
      <c r="F1078" s="52" t="s">
        <v>799</v>
      </c>
      <c r="G1078" s="308" t="s">
        <v>216</v>
      </c>
      <c r="H1078" s="308"/>
      <c r="I1078" s="309">
        <v>11846075</v>
      </c>
      <c r="J1078" s="309"/>
      <c r="K1078" s="53">
        <v>0</v>
      </c>
      <c r="L1078" s="309">
        <v>11845575</v>
      </c>
      <c r="M1078" s="309"/>
      <c r="N1078" s="53">
        <v>0</v>
      </c>
      <c r="O1078" s="311">
        <v>99.995779192686186</v>
      </c>
      <c r="P1078" s="311"/>
      <c r="Q1078" s="311"/>
      <c r="R1078" s="55">
        <v>0</v>
      </c>
    </row>
    <row r="1079" spans="1:18" ht="33" customHeight="1" x14ac:dyDescent="0.2">
      <c r="A1079" s="339" t="s">
        <v>217</v>
      </c>
      <c r="B1079" s="340"/>
      <c r="C1079" s="308" t="s">
        <v>379</v>
      </c>
      <c r="D1079" s="308"/>
      <c r="E1079" s="202" t="s">
        <v>83</v>
      </c>
      <c r="F1079" s="202" t="s">
        <v>799</v>
      </c>
      <c r="G1079" s="308" t="s">
        <v>218</v>
      </c>
      <c r="H1079" s="308"/>
      <c r="I1079" s="309">
        <v>11846075</v>
      </c>
      <c r="J1079" s="309"/>
      <c r="K1079" s="203">
        <v>0</v>
      </c>
      <c r="L1079" s="309">
        <v>11845575</v>
      </c>
      <c r="M1079" s="309"/>
      <c r="N1079" s="203">
        <v>0</v>
      </c>
      <c r="O1079" s="311">
        <v>99.995779192686186</v>
      </c>
      <c r="P1079" s="311"/>
      <c r="Q1079" s="311"/>
      <c r="R1079" s="55">
        <v>0</v>
      </c>
    </row>
    <row r="1080" spans="1:18" ht="52.5" customHeight="1" x14ac:dyDescent="0.2">
      <c r="A1080" s="346" t="s">
        <v>800</v>
      </c>
      <c r="B1080" s="347"/>
      <c r="C1080" s="326" t="s">
        <v>379</v>
      </c>
      <c r="D1080" s="326"/>
      <c r="E1080" s="200" t="s">
        <v>83</v>
      </c>
      <c r="F1080" s="200" t="s">
        <v>801</v>
      </c>
      <c r="G1080" s="326"/>
      <c r="H1080" s="326"/>
      <c r="I1080" s="327">
        <v>37736948</v>
      </c>
      <c r="J1080" s="327"/>
      <c r="K1080" s="201">
        <v>0</v>
      </c>
      <c r="L1080" s="327">
        <v>37736948</v>
      </c>
      <c r="M1080" s="327"/>
      <c r="N1080" s="201">
        <v>0</v>
      </c>
      <c r="O1080" s="329">
        <v>100</v>
      </c>
      <c r="P1080" s="329"/>
      <c r="Q1080" s="329"/>
      <c r="R1080" s="56">
        <v>0</v>
      </c>
    </row>
    <row r="1081" spans="1:18" ht="57" customHeight="1" x14ac:dyDescent="0.2">
      <c r="A1081" s="339" t="s">
        <v>215</v>
      </c>
      <c r="B1081" s="340"/>
      <c r="C1081" s="308" t="s">
        <v>379</v>
      </c>
      <c r="D1081" s="308"/>
      <c r="E1081" s="52" t="s">
        <v>83</v>
      </c>
      <c r="F1081" s="52" t="s">
        <v>801</v>
      </c>
      <c r="G1081" s="308" t="s">
        <v>216</v>
      </c>
      <c r="H1081" s="308"/>
      <c r="I1081" s="309">
        <v>37736948</v>
      </c>
      <c r="J1081" s="309"/>
      <c r="K1081" s="53">
        <v>0</v>
      </c>
      <c r="L1081" s="309">
        <v>37736948</v>
      </c>
      <c r="M1081" s="309"/>
      <c r="N1081" s="53">
        <v>0</v>
      </c>
      <c r="O1081" s="311">
        <v>100</v>
      </c>
      <c r="P1081" s="311"/>
      <c r="Q1081" s="311"/>
      <c r="R1081" s="55">
        <v>0</v>
      </c>
    </row>
    <row r="1082" spans="1:18" ht="29.25" customHeight="1" x14ac:dyDescent="0.2">
      <c r="A1082" s="339" t="s">
        <v>217</v>
      </c>
      <c r="B1082" s="340"/>
      <c r="C1082" s="308" t="s">
        <v>379</v>
      </c>
      <c r="D1082" s="308"/>
      <c r="E1082" s="52" t="s">
        <v>83</v>
      </c>
      <c r="F1082" s="52" t="s">
        <v>801</v>
      </c>
      <c r="G1082" s="308" t="s">
        <v>218</v>
      </c>
      <c r="H1082" s="308"/>
      <c r="I1082" s="309">
        <v>37736948</v>
      </c>
      <c r="J1082" s="309"/>
      <c r="K1082" s="53">
        <v>0</v>
      </c>
      <c r="L1082" s="309">
        <v>37736948</v>
      </c>
      <c r="M1082" s="309"/>
      <c r="N1082" s="53">
        <v>0</v>
      </c>
      <c r="O1082" s="311">
        <v>100</v>
      </c>
      <c r="P1082" s="311"/>
      <c r="Q1082" s="311"/>
      <c r="R1082" s="55">
        <v>0</v>
      </c>
    </row>
    <row r="1083" spans="1:18" ht="45" customHeight="1" x14ac:dyDescent="0.2">
      <c r="A1083" s="339" t="s">
        <v>802</v>
      </c>
      <c r="B1083" s="340"/>
      <c r="C1083" s="308" t="s">
        <v>379</v>
      </c>
      <c r="D1083" s="308"/>
      <c r="E1083" s="52" t="s">
        <v>83</v>
      </c>
      <c r="F1083" s="52" t="s">
        <v>803</v>
      </c>
      <c r="G1083" s="308"/>
      <c r="H1083" s="308"/>
      <c r="I1083" s="309">
        <v>24537185</v>
      </c>
      <c r="J1083" s="309"/>
      <c r="K1083" s="53">
        <v>0</v>
      </c>
      <c r="L1083" s="309">
        <v>24537185</v>
      </c>
      <c r="M1083" s="309"/>
      <c r="N1083" s="53">
        <v>0</v>
      </c>
      <c r="O1083" s="311">
        <v>100</v>
      </c>
      <c r="P1083" s="311"/>
      <c r="Q1083" s="311"/>
      <c r="R1083" s="55">
        <v>0</v>
      </c>
    </row>
    <row r="1084" spans="1:18" ht="54" customHeight="1" x14ac:dyDescent="0.2">
      <c r="A1084" s="339" t="s">
        <v>769</v>
      </c>
      <c r="B1084" s="340"/>
      <c r="C1084" s="308" t="s">
        <v>379</v>
      </c>
      <c r="D1084" s="308"/>
      <c r="E1084" s="52" t="s">
        <v>83</v>
      </c>
      <c r="F1084" s="52" t="s">
        <v>804</v>
      </c>
      <c r="G1084" s="308"/>
      <c r="H1084" s="308"/>
      <c r="I1084" s="309">
        <v>24537185</v>
      </c>
      <c r="J1084" s="309"/>
      <c r="K1084" s="53">
        <v>0</v>
      </c>
      <c r="L1084" s="309">
        <v>24537185</v>
      </c>
      <c r="M1084" s="309"/>
      <c r="N1084" s="53">
        <v>0</v>
      </c>
      <c r="O1084" s="311">
        <v>100</v>
      </c>
      <c r="P1084" s="311"/>
      <c r="Q1084" s="311"/>
      <c r="R1084" s="55">
        <v>0</v>
      </c>
    </row>
    <row r="1085" spans="1:18" ht="49.5" customHeight="1" x14ac:dyDescent="0.2">
      <c r="A1085" s="339" t="s">
        <v>215</v>
      </c>
      <c r="B1085" s="340"/>
      <c r="C1085" s="308" t="s">
        <v>379</v>
      </c>
      <c r="D1085" s="308"/>
      <c r="E1085" s="52" t="s">
        <v>83</v>
      </c>
      <c r="F1085" s="52" t="s">
        <v>804</v>
      </c>
      <c r="G1085" s="308" t="s">
        <v>216</v>
      </c>
      <c r="H1085" s="308"/>
      <c r="I1085" s="309">
        <v>24537185</v>
      </c>
      <c r="J1085" s="309"/>
      <c r="K1085" s="53">
        <v>0</v>
      </c>
      <c r="L1085" s="309">
        <v>24537185</v>
      </c>
      <c r="M1085" s="309"/>
      <c r="N1085" s="53">
        <v>0</v>
      </c>
      <c r="O1085" s="311">
        <v>100</v>
      </c>
      <c r="P1085" s="311"/>
      <c r="Q1085" s="311"/>
      <c r="R1085" s="55">
        <v>0</v>
      </c>
    </row>
    <row r="1086" spans="1:18" ht="24" customHeight="1" x14ac:dyDescent="0.2">
      <c r="A1086" s="339" t="s">
        <v>217</v>
      </c>
      <c r="B1086" s="340"/>
      <c r="C1086" s="308" t="s">
        <v>379</v>
      </c>
      <c r="D1086" s="308"/>
      <c r="E1086" s="52" t="s">
        <v>83</v>
      </c>
      <c r="F1086" s="52" t="s">
        <v>804</v>
      </c>
      <c r="G1086" s="308" t="s">
        <v>218</v>
      </c>
      <c r="H1086" s="308"/>
      <c r="I1086" s="309">
        <v>15426855</v>
      </c>
      <c r="J1086" s="309"/>
      <c r="K1086" s="53">
        <v>0</v>
      </c>
      <c r="L1086" s="309">
        <v>15426855</v>
      </c>
      <c r="M1086" s="309"/>
      <c r="N1086" s="53">
        <v>0</v>
      </c>
      <c r="O1086" s="311">
        <v>100</v>
      </c>
      <c r="P1086" s="311"/>
      <c r="Q1086" s="311"/>
      <c r="R1086" s="55">
        <v>0</v>
      </c>
    </row>
    <row r="1087" spans="1:18" ht="27" customHeight="1" x14ac:dyDescent="0.2">
      <c r="A1087" s="339" t="s">
        <v>231</v>
      </c>
      <c r="B1087" s="340"/>
      <c r="C1087" s="308" t="s">
        <v>379</v>
      </c>
      <c r="D1087" s="308"/>
      <c r="E1087" s="52" t="s">
        <v>83</v>
      </c>
      <c r="F1087" s="52" t="s">
        <v>804</v>
      </c>
      <c r="G1087" s="308" t="s">
        <v>232</v>
      </c>
      <c r="H1087" s="308"/>
      <c r="I1087" s="309">
        <v>9110330</v>
      </c>
      <c r="J1087" s="309"/>
      <c r="K1087" s="53">
        <v>0</v>
      </c>
      <c r="L1087" s="309">
        <v>9110330</v>
      </c>
      <c r="M1087" s="309"/>
      <c r="N1087" s="53">
        <v>0</v>
      </c>
      <c r="O1087" s="311">
        <v>100</v>
      </c>
      <c r="P1087" s="311"/>
      <c r="Q1087" s="311"/>
      <c r="R1087" s="55">
        <v>0</v>
      </c>
    </row>
    <row r="1088" spans="1:18" ht="30.75" customHeight="1" x14ac:dyDescent="0.2">
      <c r="A1088" s="339" t="s">
        <v>805</v>
      </c>
      <c r="B1088" s="340"/>
      <c r="C1088" s="308" t="s">
        <v>379</v>
      </c>
      <c r="D1088" s="308"/>
      <c r="E1088" s="52" t="s">
        <v>83</v>
      </c>
      <c r="F1088" s="52" t="s">
        <v>806</v>
      </c>
      <c r="G1088" s="308"/>
      <c r="H1088" s="308"/>
      <c r="I1088" s="309">
        <v>66666.679999999993</v>
      </c>
      <c r="J1088" s="309"/>
      <c r="K1088" s="53">
        <v>0</v>
      </c>
      <c r="L1088" s="309">
        <v>66666.679999999993</v>
      </c>
      <c r="M1088" s="309"/>
      <c r="N1088" s="53">
        <v>0</v>
      </c>
      <c r="O1088" s="311">
        <v>100</v>
      </c>
      <c r="P1088" s="311"/>
      <c r="Q1088" s="311"/>
      <c r="R1088" s="55">
        <v>0</v>
      </c>
    </row>
    <row r="1089" spans="1:18" ht="67.5" customHeight="1" x14ac:dyDescent="0.2">
      <c r="A1089" s="339" t="s">
        <v>807</v>
      </c>
      <c r="B1089" s="340"/>
      <c r="C1089" s="308" t="s">
        <v>379</v>
      </c>
      <c r="D1089" s="308"/>
      <c r="E1089" s="52" t="s">
        <v>83</v>
      </c>
      <c r="F1089" s="52" t="s">
        <v>808</v>
      </c>
      <c r="G1089" s="308"/>
      <c r="H1089" s="308"/>
      <c r="I1089" s="309">
        <v>66666.679999999993</v>
      </c>
      <c r="J1089" s="309"/>
      <c r="K1089" s="53">
        <v>0</v>
      </c>
      <c r="L1089" s="309">
        <v>66666.679999999993</v>
      </c>
      <c r="M1089" s="309"/>
      <c r="N1089" s="53">
        <v>0</v>
      </c>
      <c r="O1089" s="311">
        <v>100</v>
      </c>
      <c r="P1089" s="311"/>
      <c r="Q1089" s="311"/>
      <c r="R1089" s="55">
        <v>0</v>
      </c>
    </row>
    <row r="1090" spans="1:18" ht="51.75" customHeight="1" x14ac:dyDescent="0.2">
      <c r="A1090" s="339" t="s">
        <v>215</v>
      </c>
      <c r="B1090" s="340"/>
      <c r="C1090" s="308" t="s">
        <v>379</v>
      </c>
      <c r="D1090" s="308"/>
      <c r="E1090" s="52" t="s">
        <v>83</v>
      </c>
      <c r="F1090" s="52" t="s">
        <v>808</v>
      </c>
      <c r="G1090" s="308" t="s">
        <v>216</v>
      </c>
      <c r="H1090" s="308"/>
      <c r="I1090" s="309">
        <v>66666.679999999993</v>
      </c>
      <c r="J1090" s="309"/>
      <c r="K1090" s="53">
        <v>0</v>
      </c>
      <c r="L1090" s="309">
        <v>66666.679999999993</v>
      </c>
      <c r="M1090" s="309"/>
      <c r="N1090" s="53">
        <v>0</v>
      </c>
      <c r="O1090" s="311">
        <v>100</v>
      </c>
      <c r="P1090" s="311"/>
      <c r="Q1090" s="311"/>
      <c r="R1090" s="55">
        <v>0</v>
      </c>
    </row>
    <row r="1091" spans="1:18" ht="46.5" customHeight="1" x14ac:dyDescent="0.2">
      <c r="A1091" s="339" t="s">
        <v>231</v>
      </c>
      <c r="B1091" s="340"/>
      <c r="C1091" s="308" t="s">
        <v>379</v>
      </c>
      <c r="D1091" s="308"/>
      <c r="E1091" s="202" t="s">
        <v>83</v>
      </c>
      <c r="F1091" s="202" t="s">
        <v>808</v>
      </c>
      <c r="G1091" s="308" t="s">
        <v>232</v>
      </c>
      <c r="H1091" s="308"/>
      <c r="I1091" s="309">
        <v>66666.679999999993</v>
      </c>
      <c r="J1091" s="309"/>
      <c r="K1091" s="203">
        <v>0</v>
      </c>
      <c r="L1091" s="309">
        <v>66666.679999999993</v>
      </c>
      <c r="M1091" s="309"/>
      <c r="N1091" s="203">
        <v>0</v>
      </c>
      <c r="O1091" s="311">
        <v>100</v>
      </c>
      <c r="P1091" s="311"/>
      <c r="Q1091" s="311"/>
      <c r="R1091" s="55">
        <v>0</v>
      </c>
    </row>
    <row r="1092" spans="1:18" ht="46.5" customHeight="1" x14ac:dyDescent="0.2">
      <c r="A1092" s="346" t="s">
        <v>809</v>
      </c>
      <c r="B1092" s="347"/>
      <c r="C1092" s="326" t="s">
        <v>379</v>
      </c>
      <c r="D1092" s="326"/>
      <c r="E1092" s="200" t="s">
        <v>83</v>
      </c>
      <c r="F1092" s="200" t="s">
        <v>810</v>
      </c>
      <c r="G1092" s="326"/>
      <c r="H1092" s="326"/>
      <c r="I1092" s="327">
        <v>17944720</v>
      </c>
      <c r="J1092" s="327"/>
      <c r="K1092" s="201">
        <v>0</v>
      </c>
      <c r="L1092" s="327">
        <v>17944720</v>
      </c>
      <c r="M1092" s="327"/>
      <c r="N1092" s="201">
        <v>0</v>
      </c>
      <c r="O1092" s="329">
        <v>100</v>
      </c>
      <c r="P1092" s="329"/>
      <c r="Q1092" s="329"/>
      <c r="R1092" s="56">
        <v>0</v>
      </c>
    </row>
    <row r="1093" spans="1:18" ht="33.75" customHeight="1" x14ac:dyDescent="0.2">
      <c r="A1093" s="339" t="s">
        <v>811</v>
      </c>
      <c r="B1093" s="340"/>
      <c r="C1093" s="308" t="s">
        <v>379</v>
      </c>
      <c r="D1093" s="308"/>
      <c r="E1093" s="52" t="s">
        <v>83</v>
      </c>
      <c r="F1093" s="52" t="s">
        <v>812</v>
      </c>
      <c r="G1093" s="308"/>
      <c r="H1093" s="308"/>
      <c r="I1093" s="309">
        <v>1944720</v>
      </c>
      <c r="J1093" s="309"/>
      <c r="K1093" s="53">
        <v>0</v>
      </c>
      <c r="L1093" s="309">
        <v>1944720</v>
      </c>
      <c r="M1093" s="309"/>
      <c r="N1093" s="53">
        <v>0</v>
      </c>
      <c r="O1093" s="311">
        <v>100</v>
      </c>
      <c r="P1093" s="311"/>
      <c r="Q1093" s="311"/>
      <c r="R1093" s="55">
        <v>0</v>
      </c>
    </row>
    <row r="1094" spans="1:18" ht="45" customHeight="1" x14ac:dyDescent="0.2">
      <c r="A1094" s="339" t="s">
        <v>813</v>
      </c>
      <c r="B1094" s="340"/>
      <c r="C1094" s="308" t="s">
        <v>379</v>
      </c>
      <c r="D1094" s="308"/>
      <c r="E1094" s="52" t="s">
        <v>83</v>
      </c>
      <c r="F1094" s="52" t="s">
        <v>814</v>
      </c>
      <c r="G1094" s="308"/>
      <c r="H1094" s="308"/>
      <c r="I1094" s="309">
        <v>1944720</v>
      </c>
      <c r="J1094" s="309"/>
      <c r="K1094" s="53">
        <v>0</v>
      </c>
      <c r="L1094" s="309">
        <v>1944720</v>
      </c>
      <c r="M1094" s="309"/>
      <c r="N1094" s="53">
        <v>0</v>
      </c>
      <c r="O1094" s="311">
        <v>100</v>
      </c>
      <c r="P1094" s="311"/>
      <c r="Q1094" s="311"/>
      <c r="R1094" s="55">
        <v>0</v>
      </c>
    </row>
    <row r="1095" spans="1:18" ht="42" customHeight="1" x14ac:dyDescent="0.2">
      <c r="A1095" s="339" t="s">
        <v>215</v>
      </c>
      <c r="B1095" s="340"/>
      <c r="C1095" s="308" t="s">
        <v>379</v>
      </c>
      <c r="D1095" s="308"/>
      <c r="E1095" s="52" t="s">
        <v>83</v>
      </c>
      <c r="F1095" s="52" t="s">
        <v>814</v>
      </c>
      <c r="G1095" s="308" t="s">
        <v>216</v>
      </c>
      <c r="H1095" s="308"/>
      <c r="I1095" s="309">
        <v>1944720</v>
      </c>
      <c r="J1095" s="309"/>
      <c r="K1095" s="53">
        <v>0</v>
      </c>
      <c r="L1095" s="309">
        <v>1944720</v>
      </c>
      <c r="M1095" s="309"/>
      <c r="N1095" s="53">
        <v>0</v>
      </c>
      <c r="O1095" s="311">
        <v>100</v>
      </c>
      <c r="P1095" s="311"/>
      <c r="Q1095" s="311"/>
      <c r="R1095" s="55">
        <v>0</v>
      </c>
    </row>
    <row r="1096" spans="1:18" ht="41.25" customHeight="1" x14ac:dyDescent="0.2">
      <c r="A1096" s="339" t="s">
        <v>217</v>
      </c>
      <c r="B1096" s="340"/>
      <c r="C1096" s="308" t="s">
        <v>379</v>
      </c>
      <c r="D1096" s="308"/>
      <c r="E1096" s="52" t="s">
        <v>83</v>
      </c>
      <c r="F1096" s="52" t="s">
        <v>814</v>
      </c>
      <c r="G1096" s="308" t="s">
        <v>218</v>
      </c>
      <c r="H1096" s="308"/>
      <c r="I1096" s="309">
        <v>1944720</v>
      </c>
      <c r="J1096" s="309"/>
      <c r="K1096" s="53">
        <v>0</v>
      </c>
      <c r="L1096" s="309">
        <v>1944720</v>
      </c>
      <c r="M1096" s="309"/>
      <c r="N1096" s="53">
        <v>0</v>
      </c>
      <c r="O1096" s="311">
        <v>100</v>
      </c>
      <c r="P1096" s="311"/>
      <c r="Q1096" s="311"/>
      <c r="R1096" s="55">
        <v>0</v>
      </c>
    </row>
    <row r="1097" spans="1:18" ht="103.5" customHeight="1" x14ac:dyDescent="0.2">
      <c r="A1097" s="339" t="s">
        <v>815</v>
      </c>
      <c r="B1097" s="340"/>
      <c r="C1097" s="308" t="s">
        <v>379</v>
      </c>
      <c r="D1097" s="308"/>
      <c r="E1097" s="52" t="s">
        <v>83</v>
      </c>
      <c r="F1097" s="52" t="s">
        <v>816</v>
      </c>
      <c r="G1097" s="308"/>
      <c r="H1097" s="308"/>
      <c r="I1097" s="309">
        <v>16000000</v>
      </c>
      <c r="J1097" s="309"/>
      <c r="K1097" s="53">
        <v>0</v>
      </c>
      <c r="L1097" s="309">
        <v>16000000</v>
      </c>
      <c r="M1097" s="309"/>
      <c r="N1097" s="53">
        <v>0</v>
      </c>
      <c r="O1097" s="311">
        <v>100</v>
      </c>
      <c r="P1097" s="311"/>
      <c r="Q1097" s="311"/>
      <c r="R1097" s="55">
        <v>0</v>
      </c>
    </row>
    <row r="1098" spans="1:18" ht="55.5" customHeight="1" x14ac:dyDescent="0.2">
      <c r="A1098" s="339" t="s">
        <v>817</v>
      </c>
      <c r="B1098" s="340"/>
      <c r="C1098" s="308" t="s">
        <v>379</v>
      </c>
      <c r="D1098" s="308"/>
      <c r="E1098" s="52" t="s">
        <v>83</v>
      </c>
      <c r="F1098" s="52" t="s">
        <v>818</v>
      </c>
      <c r="G1098" s="308"/>
      <c r="H1098" s="308"/>
      <c r="I1098" s="309">
        <v>16000000</v>
      </c>
      <c r="J1098" s="309"/>
      <c r="K1098" s="53">
        <v>0</v>
      </c>
      <c r="L1098" s="309">
        <v>16000000</v>
      </c>
      <c r="M1098" s="309"/>
      <c r="N1098" s="53">
        <v>0</v>
      </c>
      <c r="O1098" s="311">
        <v>100</v>
      </c>
      <c r="P1098" s="311"/>
      <c r="Q1098" s="311"/>
      <c r="R1098" s="55">
        <v>0</v>
      </c>
    </row>
    <row r="1099" spans="1:18" ht="54" customHeight="1" x14ac:dyDescent="0.2">
      <c r="A1099" s="339" t="s">
        <v>215</v>
      </c>
      <c r="B1099" s="340"/>
      <c r="C1099" s="308" t="s">
        <v>379</v>
      </c>
      <c r="D1099" s="308"/>
      <c r="E1099" s="52" t="s">
        <v>83</v>
      </c>
      <c r="F1099" s="52" t="s">
        <v>818</v>
      </c>
      <c r="G1099" s="308" t="s">
        <v>216</v>
      </c>
      <c r="H1099" s="308"/>
      <c r="I1099" s="309">
        <v>16000000</v>
      </c>
      <c r="J1099" s="309"/>
      <c r="K1099" s="53">
        <v>0</v>
      </c>
      <c r="L1099" s="309">
        <v>16000000</v>
      </c>
      <c r="M1099" s="309"/>
      <c r="N1099" s="53">
        <v>0</v>
      </c>
      <c r="O1099" s="311">
        <v>100</v>
      </c>
      <c r="P1099" s="311"/>
      <c r="Q1099" s="311"/>
      <c r="R1099" s="55">
        <v>0</v>
      </c>
    </row>
    <row r="1100" spans="1:18" ht="32.25" customHeight="1" x14ac:dyDescent="0.2">
      <c r="A1100" s="339" t="s">
        <v>217</v>
      </c>
      <c r="B1100" s="340"/>
      <c r="C1100" s="308" t="s">
        <v>379</v>
      </c>
      <c r="D1100" s="308"/>
      <c r="E1100" s="52" t="s">
        <v>83</v>
      </c>
      <c r="F1100" s="52" t="s">
        <v>818</v>
      </c>
      <c r="G1100" s="308" t="s">
        <v>218</v>
      </c>
      <c r="H1100" s="308"/>
      <c r="I1100" s="309">
        <v>16000000</v>
      </c>
      <c r="J1100" s="309"/>
      <c r="K1100" s="53">
        <v>0</v>
      </c>
      <c r="L1100" s="309">
        <v>16000000</v>
      </c>
      <c r="M1100" s="309"/>
      <c r="N1100" s="53">
        <v>0</v>
      </c>
      <c r="O1100" s="311">
        <v>100</v>
      </c>
      <c r="P1100" s="311"/>
      <c r="Q1100" s="311"/>
      <c r="R1100" s="55">
        <v>0</v>
      </c>
    </row>
    <row r="1101" spans="1:18" ht="30.75" customHeight="1" x14ac:dyDescent="0.2">
      <c r="A1101" s="339" t="s">
        <v>88</v>
      </c>
      <c r="B1101" s="340"/>
      <c r="C1101" s="308" t="s">
        <v>379</v>
      </c>
      <c r="D1101" s="308"/>
      <c r="E1101" s="52" t="s">
        <v>83</v>
      </c>
      <c r="F1101" s="52" t="s">
        <v>819</v>
      </c>
      <c r="G1101" s="308"/>
      <c r="H1101" s="308"/>
      <c r="I1101" s="309">
        <v>4365500</v>
      </c>
      <c r="J1101" s="309"/>
      <c r="K1101" s="53">
        <v>0</v>
      </c>
      <c r="L1101" s="309">
        <v>4360067.5</v>
      </c>
      <c r="M1101" s="309"/>
      <c r="N1101" s="53">
        <v>0</v>
      </c>
      <c r="O1101" s="311">
        <v>99.875558355285762</v>
      </c>
      <c r="P1101" s="311"/>
      <c r="Q1101" s="311"/>
      <c r="R1101" s="55">
        <v>0</v>
      </c>
    </row>
    <row r="1102" spans="1:18" ht="51" customHeight="1" x14ac:dyDescent="0.2">
      <c r="A1102" s="339" t="s">
        <v>90</v>
      </c>
      <c r="B1102" s="340"/>
      <c r="C1102" s="308" t="s">
        <v>379</v>
      </c>
      <c r="D1102" s="308"/>
      <c r="E1102" s="52" t="s">
        <v>83</v>
      </c>
      <c r="F1102" s="52" t="s">
        <v>820</v>
      </c>
      <c r="G1102" s="308"/>
      <c r="H1102" s="308"/>
      <c r="I1102" s="309">
        <v>4365500</v>
      </c>
      <c r="J1102" s="309"/>
      <c r="K1102" s="53">
        <v>0</v>
      </c>
      <c r="L1102" s="309">
        <v>4360067.5</v>
      </c>
      <c r="M1102" s="309"/>
      <c r="N1102" s="53">
        <v>0</v>
      </c>
      <c r="O1102" s="311">
        <v>99.875558355285762</v>
      </c>
      <c r="P1102" s="311"/>
      <c r="Q1102" s="311"/>
      <c r="R1102" s="55">
        <v>0</v>
      </c>
    </row>
    <row r="1103" spans="1:18" ht="34.5" customHeight="1" x14ac:dyDescent="0.2">
      <c r="A1103" s="339" t="s">
        <v>351</v>
      </c>
      <c r="B1103" s="340"/>
      <c r="C1103" s="308" t="s">
        <v>379</v>
      </c>
      <c r="D1103" s="308"/>
      <c r="E1103" s="202" t="s">
        <v>83</v>
      </c>
      <c r="F1103" s="202" t="s">
        <v>821</v>
      </c>
      <c r="G1103" s="308"/>
      <c r="H1103" s="308"/>
      <c r="I1103" s="309">
        <v>4365500</v>
      </c>
      <c r="J1103" s="309"/>
      <c r="K1103" s="203">
        <v>0</v>
      </c>
      <c r="L1103" s="309">
        <v>4360067.5</v>
      </c>
      <c r="M1103" s="309"/>
      <c r="N1103" s="203">
        <v>0</v>
      </c>
      <c r="O1103" s="311">
        <v>99.875558355285762</v>
      </c>
      <c r="P1103" s="311"/>
      <c r="Q1103" s="311"/>
      <c r="R1103" s="55">
        <v>0</v>
      </c>
    </row>
    <row r="1104" spans="1:18" ht="51.75" customHeight="1" x14ac:dyDescent="0.2">
      <c r="A1104" s="346" t="s">
        <v>110</v>
      </c>
      <c r="B1104" s="347"/>
      <c r="C1104" s="326" t="s">
        <v>379</v>
      </c>
      <c r="D1104" s="326"/>
      <c r="E1104" s="200" t="s">
        <v>83</v>
      </c>
      <c r="F1104" s="200" t="s">
        <v>821</v>
      </c>
      <c r="G1104" s="326" t="s">
        <v>111</v>
      </c>
      <c r="H1104" s="326"/>
      <c r="I1104" s="327">
        <v>4205500</v>
      </c>
      <c r="J1104" s="327"/>
      <c r="K1104" s="201">
        <v>0</v>
      </c>
      <c r="L1104" s="327">
        <v>4200067.5</v>
      </c>
      <c r="M1104" s="327"/>
      <c r="N1104" s="201">
        <v>0</v>
      </c>
      <c r="O1104" s="329">
        <v>99.870823921055759</v>
      </c>
      <c r="P1104" s="329"/>
      <c r="Q1104" s="329"/>
      <c r="R1104" s="56">
        <v>0</v>
      </c>
    </row>
    <row r="1105" spans="1:18" ht="54" customHeight="1" x14ac:dyDescent="0.2">
      <c r="A1105" s="339" t="s">
        <v>112</v>
      </c>
      <c r="B1105" s="340"/>
      <c r="C1105" s="308" t="s">
        <v>379</v>
      </c>
      <c r="D1105" s="308"/>
      <c r="E1105" s="52" t="s">
        <v>83</v>
      </c>
      <c r="F1105" s="52" t="s">
        <v>821</v>
      </c>
      <c r="G1105" s="308" t="s">
        <v>113</v>
      </c>
      <c r="H1105" s="308"/>
      <c r="I1105" s="309">
        <v>4205500</v>
      </c>
      <c r="J1105" s="309"/>
      <c r="K1105" s="53">
        <v>0</v>
      </c>
      <c r="L1105" s="309">
        <v>4200067.5</v>
      </c>
      <c r="M1105" s="309"/>
      <c r="N1105" s="53">
        <v>0</v>
      </c>
      <c r="O1105" s="311">
        <v>99.870823921055759</v>
      </c>
      <c r="P1105" s="311"/>
      <c r="Q1105" s="311"/>
      <c r="R1105" s="55">
        <v>0</v>
      </c>
    </row>
    <row r="1106" spans="1:18" ht="33" customHeight="1" x14ac:dyDescent="0.2">
      <c r="A1106" s="339" t="s">
        <v>147</v>
      </c>
      <c r="B1106" s="340"/>
      <c r="C1106" s="308" t="s">
        <v>379</v>
      </c>
      <c r="D1106" s="308"/>
      <c r="E1106" s="52" t="s">
        <v>83</v>
      </c>
      <c r="F1106" s="52" t="s">
        <v>821</v>
      </c>
      <c r="G1106" s="308" t="s">
        <v>148</v>
      </c>
      <c r="H1106" s="308"/>
      <c r="I1106" s="309">
        <v>160000</v>
      </c>
      <c r="J1106" s="309"/>
      <c r="K1106" s="53">
        <v>0</v>
      </c>
      <c r="L1106" s="309">
        <v>160000</v>
      </c>
      <c r="M1106" s="309"/>
      <c r="N1106" s="53">
        <v>0</v>
      </c>
      <c r="O1106" s="311">
        <v>100</v>
      </c>
      <c r="P1106" s="311"/>
      <c r="Q1106" s="311"/>
      <c r="R1106" s="55">
        <v>0</v>
      </c>
    </row>
    <row r="1107" spans="1:18" ht="28.5" customHeight="1" x14ac:dyDescent="0.2">
      <c r="A1107" s="339" t="s">
        <v>149</v>
      </c>
      <c r="B1107" s="340"/>
      <c r="C1107" s="308" t="s">
        <v>379</v>
      </c>
      <c r="D1107" s="308"/>
      <c r="E1107" s="52" t="s">
        <v>83</v>
      </c>
      <c r="F1107" s="52" t="s">
        <v>821</v>
      </c>
      <c r="G1107" s="308" t="s">
        <v>150</v>
      </c>
      <c r="H1107" s="308"/>
      <c r="I1107" s="309">
        <v>160000</v>
      </c>
      <c r="J1107" s="309"/>
      <c r="K1107" s="53">
        <v>0</v>
      </c>
      <c r="L1107" s="309">
        <v>160000</v>
      </c>
      <c r="M1107" s="309"/>
      <c r="N1107" s="53">
        <v>0</v>
      </c>
      <c r="O1107" s="311">
        <v>100</v>
      </c>
      <c r="P1107" s="311"/>
      <c r="Q1107" s="311"/>
      <c r="R1107" s="55">
        <v>0</v>
      </c>
    </row>
    <row r="1108" spans="1:18" ht="30.75" customHeight="1" x14ac:dyDescent="0.2">
      <c r="A1108" s="339" t="s">
        <v>442</v>
      </c>
      <c r="B1108" s="340"/>
      <c r="C1108" s="308" t="s">
        <v>379</v>
      </c>
      <c r="D1108" s="308"/>
      <c r="E1108" s="52" t="s">
        <v>83</v>
      </c>
      <c r="F1108" s="52" t="s">
        <v>443</v>
      </c>
      <c r="G1108" s="308"/>
      <c r="H1108" s="308"/>
      <c r="I1108" s="309">
        <v>3612333.95</v>
      </c>
      <c r="J1108" s="309"/>
      <c r="K1108" s="53">
        <v>0</v>
      </c>
      <c r="L1108" s="309">
        <v>3612333.95</v>
      </c>
      <c r="M1108" s="309"/>
      <c r="N1108" s="53">
        <v>0</v>
      </c>
      <c r="O1108" s="311">
        <v>100</v>
      </c>
      <c r="P1108" s="311"/>
      <c r="Q1108" s="311"/>
      <c r="R1108" s="55">
        <v>0</v>
      </c>
    </row>
    <row r="1109" spans="1:18" ht="60.75" customHeight="1" x14ac:dyDescent="0.2">
      <c r="A1109" s="339" t="s">
        <v>822</v>
      </c>
      <c r="B1109" s="340"/>
      <c r="C1109" s="308" t="s">
        <v>379</v>
      </c>
      <c r="D1109" s="308"/>
      <c r="E1109" s="52" t="s">
        <v>83</v>
      </c>
      <c r="F1109" s="52" t="s">
        <v>823</v>
      </c>
      <c r="G1109" s="308"/>
      <c r="H1109" s="308"/>
      <c r="I1109" s="309">
        <v>3612333.95</v>
      </c>
      <c r="J1109" s="309"/>
      <c r="K1109" s="53">
        <v>0</v>
      </c>
      <c r="L1109" s="309">
        <v>3612333.95</v>
      </c>
      <c r="M1109" s="309"/>
      <c r="N1109" s="53">
        <v>0</v>
      </c>
      <c r="O1109" s="311">
        <v>100</v>
      </c>
      <c r="P1109" s="311"/>
      <c r="Q1109" s="311"/>
      <c r="R1109" s="55">
        <v>0</v>
      </c>
    </row>
    <row r="1110" spans="1:18" ht="68.25" customHeight="1" x14ac:dyDescent="0.2">
      <c r="A1110" s="339" t="s">
        <v>824</v>
      </c>
      <c r="B1110" s="340"/>
      <c r="C1110" s="308" t="s">
        <v>379</v>
      </c>
      <c r="D1110" s="308"/>
      <c r="E1110" s="52" t="s">
        <v>83</v>
      </c>
      <c r="F1110" s="52" t="s">
        <v>825</v>
      </c>
      <c r="G1110" s="308"/>
      <c r="H1110" s="308"/>
      <c r="I1110" s="309">
        <v>3612333.95</v>
      </c>
      <c r="J1110" s="309"/>
      <c r="K1110" s="53">
        <v>0</v>
      </c>
      <c r="L1110" s="309">
        <v>3612333.95</v>
      </c>
      <c r="M1110" s="309"/>
      <c r="N1110" s="53">
        <v>0</v>
      </c>
      <c r="O1110" s="311">
        <v>100</v>
      </c>
      <c r="P1110" s="311"/>
      <c r="Q1110" s="311"/>
      <c r="R1110" s="55">
        <v>0</v>
      </c>
    </row>
    <row r="1111" spans="1:18" ht="66" customHeight="1" x14ac:dyDescent="0.2">
      <c r="A1111" s="339" t="s">
        <v>826</v>
      </c>
      <c r="B1111" s="340"/>
      <c r="C1111" s="308" t="s">
        <v>379</v>
      </c>
      <c r="D1111" s="308"/>
      <c r="E1111" s="52" t="s">
        <v>83</v>
      </c>
      <c r="F1111" s="52" t="s">
        <v>827</v>
      </c>
      <c r="G1111" s="308"/>
      <c r="H1111" s="308"/>
      <c r="I1111" s="309">
        <v>3612333.95</v>
      </c>
      <c r="J1111" s="309"/>
      <c r="K1111" s="53">
        <v>0</v>
      </c>
      <c r="L1111" s="309">
        <v>3612333.95</v>
      </c>
      <c r="M1111" s="309"/>
      <c r="N1111" s="53">
        <v>0</v>
      </c>
      <c r="O1111" s="311">
        <v>100</v>
      </c>
      <c r="P1111" s="311"/>
      <c r="Q1111" s="311"/>
      <c r="R1111" s="55">
        <v>0</v>
      </c>
    </row>
    <row r="1112" spans="1:18" ht="53.25" customHeight="1" x14ac:dyDescent="0.2">
      <c r="A1112" s="339" t="s">
        <v>110</v>
      </c>
      <c r="B1112" s="340"/>
      <c r="C1112" s="308" t="s">
        <v>379</v>
      </c>
      <c r="D1112" s="308"/>
      <c r="E1112" s="52" t="s">
        <v>83</v>
      </c>
      <c r="F1112" s="52" t="s">
        <v>827</v>
      </c>
      <c r="G1112" s="308" t="s">
        <v>111</v>
      </c>
      <c r="H1112" s="308"/>
      <c r="I1112" s="309">
        <v>3612333.95</v>
      </c>
      <c r="J1112" s="309"/>
      <c r="K1112" s="53">
        <v>0</v>
      </c>
      <c r="L1112" s="309">
        <v>3612333.95</v>
      </c>
      <c r="M1112" s="309"/>
      <c r="N1112" s="53">
        <v>0</v>
      </c>
      <c r="O1112" s="311">
        <v>100</v>
      </c>
      <c r="P1112" s="311"/>
      <c r="Q1112" s="311"/>
      <c r="R1112" s="55">
        <v>0</v>
      </c>
    </row>
    <row r="1113" spans="1:18" ht="57" customHeight="1" x14ac:dyDescent="0.2">
      <c r="A1113" s="339" t="s">
        <v>112</v>
      </c>
      <c r="B1113" s="340"/>
      <c r="C1113" s="308" t="s">
        <v>379</v>
      </c>
      <c r="D1113" s="308"/>
      <c r="E1113" s="202" t="s">
        <v>83</v>
      </c>
      <c r="F1113" s="202" t="s">
        <v>827</v>
      </c>
      <c r="G1113" s="308" t="s">
        <v>113</v>
      </c>
      <c r="H1113" s="308"/>
      <c r="I1113" s="309">
        <v>3612333.95</v>
      </c>
      <c r="J1113" s="309"/>
      <c r="K1113" s="203">
        <v>0</v>
      </c>
      <c r="L1113" s="309">
        <v>3612333.95</v>
      </c>
      <c r="M1113" s="309"/>
      <c r="N1113" s="203">
        <v>0</v>
      </c>
      <c r="O1113" s="311">
        <v>100</v>
      </c>
      <c r="P1113" s="311"/>
      <c r="Q1113" s="311"/>
      <c r="R1113" s="55">
        <v>0</v>
      </c>
    </row>
    <row r="1114" spans="1:18" ht="72" customHeight="1" x14ac:dyDescent="0.2">
      <c r="A1114" s="346" t="s">
        <v>233</v>
      </c>
      <c r="B1114" s="347"/>
      <c r="C1114" s="326" t="s">
        <v>379</v>
      </c>
      <c r="D1114" s="326"/>
      <c r="E1114" s="200" t="s">
        <v>83</v>
      </c>
      <c r="F1114" s="200" t="s">
        <v>234</v>
      </c>
      <c r="G1114" s="326"/>
      <c r="H1114" s="326"/>
      <c r="I1114" s="327">
        <v>30250000</v>
      </c>
      <c r="J1114" s="327"/>
      <c r="K1114" s="201">
        <v>0</v>
      </c>
      <c r="L1114" s="327">
        <v>22013005.239999998</v>
      </c>
      <c r="M1114" s="327"/>
      <c r="N1114" s="201">
        <v>0</v>
      </c>
      <c r="O1114" s="329">
        <v>72.770265256198343</v>
      </c>
      <c r="P1114" s="329"/>
      <c r="Q1114" s="329"/>
      <c r="R1114" s="56">
        <v>0</v>
      </c>
    </row>
    <row r="1115" spans="1:18" ht="34.5" customHeight="1" x14ac:dyDescent="0.2">
      <c r="A1115" s="339" t="s">
        <v>828</v>
      </c>
      <c r="B1115" s="340"/>
      <c r="C1115" s="308" t="s">
        <v>379</v>
      </c>
      <c r="D1115" s="308"/>
      <c r="E1115" s="52" t="s">
        <v>83</v>
      </c>
      <c r="F1115" s="52" t="s">
        <v>829</v>
      </c>
      <c r="G1115" s="308"/>
      <c r="H1115" s="308"/>
      <c r="I1115" s="309">
        <v>30250000</v>
      </c>
      <c r="J1115" s="309"/>
      <c r="K1115" s="53">
        <v>0</v>
      </c>
      <c r="L1115" s="309">
        <v>22013005.239999998</v>
      </c>
      <c r="M1115" s="309"/>
      <c r="N1115" s="53">
        <v>0</v>
      </c>
      <c r="O1115" s="311">
        <v>72.770265256198343</v>
      </c>
      <c r="P1115" s="311"/>
      <c r="Q1115" s="311"/>
      <c r="R1115" s="55">
        <v>0</v>
      </c>
    </row>
    <row r="1116" spans="1:18" ht="38.25" customHeight="1" x14ac:dyDescent="0.2">
      <c r="A1116" s="339" t="s">
        <v>830</v>
      </c>
      <c r="B1116" s="340"/>
      <c r="C1116" s="308" t="s">
        <v>379</v>
      </c>
      <c r="D1116" s="308"/>
      <c r="E1116" s="52" t="s">
        <v>83</v>
      </c>
      <c r="F1116" s="52" t="s">
        <v>831</v>
      </c>
      <c r="G1116" s="308"/>
      <c r="H1116" s="308"/>
      <c r="I1116" s="309">
        <v>30250000</v>
      </c>
      <c r="J1116" s="309"/>
      <c r="K1116" s="53">
        <v>0</v>
      </c>
      <c r="L1116" s="309">
        <v>22013005.239999998</v>
      </c>
      <c r="M1116" s="309"/>
      <c r="N1116" s="53">
        <v>0</v>
      </c>
      <c r="O1116" s="311">
        <v>72.770265256198343</v>
      </c>
      <c r="P1116" s="311"/>
      <c r="Q1116" s="311"/>
      <c r="R1116" s="55">
        <v>0</v>
      </c>
    </row>
    <row r="1117" spans="1:18" ht="114" customHeight="1" x14ac:dyDescent="0.2">
      <c r="A1117" s="339" t="s">
        <v>832</v>
      </c>
      <c r="B1117" s="340"/>
      <c r="C1117" s="308" t="s">
        <v>379</v>
      </c>
      <c r="D1117" s="308"/>
      <c r="E1117" s="52" t="s">
        <v>83</v>
      </c>
      <c r="F1117" s="52" t="s">
        <v>833</v>
      </c>
      <c r="G1117" s="308"/>
      <c r="H1117" s="308"/>
      <c r="I1117" s="309">
        <v>2710000</v>
      </c>
      <c r="J1117" s="309"/>
      <c r="K1117" s="53">
        <v>0</v>
      </c>
      <c r="L1117" s="309">
        <v>2710000</v>
      </c>
      <c r="M1117" s="309"/>
      <c r="N1117" s="53">
        <v>0</v>
      </c>
      <c r="O1117" s="311">
        <v>100</v>
      </c>
      <c r="P1117" s="311"/>
      <c r="Q1117" s="311"/>
      <c r="R1117" s="55">
        <v>0</v>
      </c>
    </row>
    <row r="1118" spans="1:18" ht="55.5" customHeight="1" x14ac:dyDescent="0.2">
      <c r="A1118" s="339" t="s">
        <v>215</v>
      </c>
      <c r="B1118" s="340"/>
      <c r="C1118" s="308" t="s">
        <v>379</v>
      </c>
      <c r="D1118" s="308"/>
      <c r="E1118" s="52" t="s">
        <v>83</v>
      </c>
      <c r="F1118" s="52" t="s">
        <v>833</v>
      </c>
      <c r="G1118" s="308" t="s">
        <v>216</v>
      </c>
      <c r="H1118" s="308"/>
      <c r="I1118" s="309">
        <v>2710000</v>
      </c>
      <c r="J1118" s="309"/>
      <c r="K1118" s="53">
        <v>0</v>
      </c>
      <c r="L1118" s="309">
        <v>2710000</v>
      </c>
      <c r="M1118" s="309"/>
      <c r="N1118" s="53">
        <v>0</v>
      </c>
      <c r="O1118" s="311">
        <v>100</v>
      </c>
      <c r="P1118" s="311"/>
      <c r="Q1118" s="311"/>
      <c r="R1118" s="55">
        <v>0</v>
      </c>
    </row>
    <row r="1119" spans="1:18" ht="31.5" customHeight="1" x14ac:dyDescent="0.2">
      <c r="A1119" s="339" t="s">
        <v>231</v>
      </c>
      <c r="B1119" s="340"/>
      <c r="C1119" s="308" t="s">
        <v>379</v>
      </c>
      <c r="D1119" s="308"/>
      <c r="E1119" s="52" t="s">
        <v>83</v>
      </c>
      <c r="F1119" s="52" t="s">
        <v>833</v>
      </c>
      <c r="G1119" s="308" t="s">
        <v>232</v>
      </c>
      <c r="H1119" s="308"/>
      <c r="I1119" s="309">
        <v>2710000</v>
      </c>
      <c r="J1119" s="309"/>
      <c r="K1119" s="53">
        <v>0</v>
      </c>
      <c r="L1119" s="309">
        <v>2710000</v>
      </c>
      <c r="M1119" s="309"/>
      <c r="N1119" s="53">
        <v>0</v>
      </c>
      <c r="O1119" s="311">
        <v>100</v>
      </c>
      <c r="P1119" s="311"/>
      <c r="Q1119" s="311"/>
      <c r="R1119" s="55">
        <v>0</v>
      </c>
    </row>
    <row r="1120" spans="1:18" ht="104.25" customHeight="1" x14ac:dyDescent="0.2">
      <c r="A1120" s="339" t="s">
        <v>834</v>
      </c>
      <c r="B1120" s="340"/>
      <c r="C1120" s="308" t="s">
        <v>379</v>
      </c>
      <c r="D1120" s="308"/>
      <c r="E1120" s="52" t="s">
        <v>83</v>
      </c>
      <c r="F1120" s="52" t="s">
        <v>835</v>
      </c>
      <c r="G1120" s="308"/>
      <c r="H1120" s="308"/>
      <c r="I1120" s="309">
        <v>3300000</v>
      </c>
      <c r="J1120" s="309"/>
      <c r="K1120" s="53">
        <v>0</v>
      </c>
      <c r="L1120" s="309">
        <v>3300000</v>
      </c>
      <c r="M1120" s="309"/>
      <c r="N1120" s="53">
        <v>0</v>
      </c>
      <c r="O1120" s="311">
        <v>100</v>
      </c>
      <c r="P1120" s="311"/>
      <c r="Q1120" s="311"/>
      <c r="R1120" s="55">
        <v>0</v>
      </c>
    </row>
    <row r="1121" spans="1:18" ht="54.75" customHeight="1" x14ac:dyDescent="0.2">
      <c r="A1121" s="339" t="s">
        <v>215</v>
      </c>
      <c r="B1121" s="340"/>
      <c r="C1121" s="308" t="s">
        <v>379</v>
      </c>
      <c r="D1121" s="308"/>
      <c r="E1121" s="52" t="s">
        <v>83</v>
      </c>
      <c r="F1121" s="52" t="s">
        <v>835</v>
      </c>
      <c r="G1121" s="308" t="s">
        <v>216</v>
      </c>
      <c r="H1121" s="308"/>
      <c r="I1121" s="309">
        <v>3300000</v>
      </c>
      <c r="J1121" s="309"/>
      <c r="K1121" s="53">
        <v>0</v>
      </c>
      <c r="L1121" s="309">
        <v>3300000</v>
      </c>
      <c r="M1121" s="309"/>
      <c r="N1121" s="53">
        <v>0</v>
      </c>
      <c r="O1121" s="311">
        <v>100</v>
      </c>
      <c r="P1121" s="311"/>
      <c r="Q1121" s="311"/>
      <c r="R1121" s="55">
        <v>0</v>
      </c>
    </row>
    <row r="1122" spans="1:18" ht="34.5" customHeight="1" x14ac:dyDescent="0.2">
      <c r="A1122" s="339" t="s">
        <v>231</v>
      </c>
      <c r="B1122" s="340"/>
      <c r="C1122" s="308" t="s">
        <v>379</v>
      </c>
      <c r="D1122" s="308"/>
      <c r="E1122" s="202" t="s">
        <v>83</v>
      </c>
      <c r="F1122" s="202" t="s">
        <v>835</v>
      </c>
      <c r="G1122" s="308" t="s">
        <v>232</v>
      </c>
      <c r="H1122" s="308"/>
      <c r="I1122" s="309">
        <v>3300000</v>
      </c>
      <c r="J1122" s="309"/>
      <c r="K1122" s="203">
        <v>0</v>
      </c>
      <c r="L1122" s="309">
        <v>3300000</v>
      </c>
      <c r="M1122" s="309"/>
      <c r="N1122" s="203">
        <v>0</v>
      </c>
      <c r="O1122" s="311">
        <v>100</v>
      </c>
      <c r="P1122" s="311"/>
      <c r="Q1122" s="311"/>
      <c r="R1122" s="55">
        <v>0</v>
      </c>
    </row>
    <row r="1123" spans="1:18" ht="100.5" customHeight="1" x14ac:dyDescent="0.2">
      <c r="A1123" s="346" t="s">
        <v>836</v>
      </c>
      <c r="B1123" s="347"/>
      <c r="C1123" s="326" t="s">
        <v>379</v>
      </c>
      <c r="D1123" s="326"/>
      <c r="E1123" s="200" t="s">
        <v>83</v>
      </c>
      <c r="F1123" s="200" t="s">
        <v>837</v>
      </c>
      <c r="G1123" s="326"/>
      <c r="H1123" s="326"/>
      <c r="I1123" s="327">
        <v>1700000</v>
      </c>
      <c r="J1123" s="327"/>
      <c r="K1123" s="201">
        <v>0</v>
      </c>
      <c r="L1123" s="327">
        <v>1700000</v>
      </c>
      <c r="M1123" s="327"/>
      <c r="N1123" s="201">
        <v>0</v>
      </c>
      <c r="O1123" s="329">
        <v>100</v>
      </c>
      <c r="P1123" s="329"/>
      <c r="Q1123" s="329"/>
      <c r="R1123" s="56">
        <v>0</v>
      </c>
    </row>
    <row r="1124" spans="1:18" ht="56.25" customHeight="1" x14ac:dyDescent="0.2">
      <c r="A1124" s="339" t="s">
        <v>215</v>
      </c>
      <c r="B1124" s="340"/>
      <c r="C1124" s="308" t="s">
        <v>379</v>
      </c>
      <c r="D1124" s="308"/>
      <c r="E1124" s="52" t="s">
        <v>83</v>
      </c>
      <c r="F1124" s="52" t="s">
        <v>837</v>
      </c>
      <c r="G1124" s="308" t="s">
        <v>216</v>
      </c>
      <c r="H1124" s="308"/>
      <c r="I1124" s="309">
        <v>1700000</v>
      </c>
      <c r="J1124" s="309"/>
      <c r="K1124" s="53">
        <v>0</v>
      </c>
      <c r="L1124" s="309">
        <v>1700000</v>
      </c>
      <c r="M1124" s="309"/>
      <c r="N1124" s="53">
        <v>0</v>
      </c>
      <c r="O1124" s="311">
        <v>100</v>
      </c>
      <c r="P1124" s="311"/>
      <c r="Q1124" s="311"/>
      <c r="R1124" s="55">
        <v>0</v>
      </c>
    </row>
    <row r="1125" spans="1:18" ht="30" customHeight="1" x14ac:dyDescent="0.2">
      <c r="A1125" s="339" t="s">
        <v>231</v>
      </c>
      <c r="B1125" s="340"/>
      <c r="C1125" s="308" t="s">
        <v>379</v>
      </c>
      <c r="D1125" s="308"/>
      <c r="E1125" s="52" t="s">
        <v>83</v>
      </c>
      <c r="F1125" s="52" t="s">
        <v>837</v>
      </c>
      <c r="G1125" s="308" t="s">
        <v>232</v>
      </c>
      <c r="H1125" s="308"/>
      <c r="I1125" s="309">
        <v>1700000</v>
      </c>
      <c r="J1125" s="309"/>
      <c r="K1125" s="53">
        <v>0</v>
      </c>
      <c r="L1125" s="309">
        <v>1700000</v>
      </c>
      <c r="M1125" s="309"/>
      <c r="N1125" s="53">
        <v>0</v>
      </c>
      <c r="O1125" s="311">
        <v>100</v>
      </c>
      <c r="P1125" s="311"/>
      <c r="Q1125" s="311"/>
      <c r="R1125" s="55">
        <v>0</v>
      </c>
    </row>
    <row r="1126" spans="1:18" ht="97.5" customHeight="1" x14ac:dyDescent="0.2">
      <c r="A1126" s="339" t="s">
        <v>838</v>
      </c>
      <c r="B1126" s="340"/>
      <c r="C1126" s="308" t="s">
        <v>379</v>
      </c>
      <c r="D1126" s="308"/>
      <c r="E1126" s="52" t="s">
        <v>83</v>
      </c>
      <c r="F1126" s="52" t="s">
        <v>839</v>
      </c>
      <c r="G1126" s="308"/>
      <c r="H1126" s="308"/>
      <c r="I1126" s="309">
        <v>2040000</v>
      </c>
      <c r="J1126" s="309"/>
      <c r="K1126" s="53">
        <v>0</v>
      </c>
      <c r="L1126" s="309">
        <v>1388105.4</v>
      </c>
      <c r="M1126" s="309"/>
      <c r="N1126" s="53">
        <v>0</v>
      </c>
      <c r="O1126" s="311">
        <v>68.04438235294117</v>
      </c>
      <c r="P1126" s="311"/>
      <c r="Q1126" s="311"/>
      <c r="R1126" s="55">
        <v>0</v>
      </c>
    </row>
    <row r="1127" spans="1:18" ht="48.75" customHeight="1" x14ac:dyDescent="0.2">
      <c r="A1127" s="339" t="s">
        <v>215</v>
      </c>
      <c r="B1127" s="340"/>
      <c r="C1127" s="308" t="s">
        <v>379</v>
      </c>
      <c r="D1127" s="308"/>
      <c r="E1127" s="52" t="s">
        <v>83</v>
      </c>
      <c r="F1127" s="52" t="s">
        <v>839</v>
      </c>
      <c r="G1127" s="308" t="s">
        <v>216</v>
      </c>
      <c r="H1127" s="308"/>
      <c r="I1127" s="309">
        <v>2040000</v>
      </c>
      <c r="J1127" s="309"/>
      <c r="K1127" s="53">
        <v>0</v>
      </c>
      <c r="L1127" s="309">
        <v>1388105.4</v>
      </c>
      <c r="M1127" s="309"/>
      <c r="N1127" s="53">
        <v>0</v>
      </c>
      <c r="O1127" s="311">
        <v>68.04438235294117</v>
      </c>
      <c r="P1127" s="311"/>
      <c r="Q1127" s="311"/>
      <c r="R1127" s="55">
        <v>0</v>
      </c>
    </row>
    <row r="1128" spans="1:18" ht="36" customHeight="1" x14ac:dyDescent="0.2">
      <c r="A1128" s="339" t="s">
        <v>217</v>
      </c>
      <c r="B1128" s="340"/>
      <c r="C1128" s="308" t="s">
        <v>379</v>
      </c>
      <c r="D1128" s="308"/>
      <c r="E1128" s="52" t="s">
        <v>83</v>
      </c>
      <c r="F1128" s="52" t="s">
        <v>839</v>
      </c>
      <c r="G1128" s="308" t="s">
        <v>218</v>
      </c>
      <c r="H1128" s="308"/>
      <c r="I1128" s="309">
        <v>2040000</v>
      </c>
      <c r="J1128" s="309"/>
      <c r="K1128" s="53">
        <v>0</v>
      </c>
      <c r="L1128" s="309">
        <v>1388105.4</v>
      </c>
      <c r="M1128" s="309"/>
      <c r="N1128" s="53">
        <v>0</v>
      </c>
      <c r="O1128" s="311">
        <v>68.04438235294117</v>
      </c>
      <c r="P1128" s="311"/>
      <c r="Q1128" s="311"/>
      <c r="R1128" s="55">
        <v>0</v>
      </c>
    </row>
    <row r="1129" spans="1:18" ht="99.75" customHeight="1" x14ac:dyDescent="0.2">
      <c r="A1129" s="339" t="s">
        <v>840</v>
      </c>
      <c r="B1129" s="340"/>
      <c r="C1129" s="308" t="s">
        <v>379</v>
      </c>
      <c r="D1129" s="308"/>
      <c r="E1129" s="52" t="s">
        <v>83</v>
      </c>
      <c r="F1129" s="52" t="s">
        <v>841</v>
      </c>
      <c r="G1129" s="308"/>
      <c r="H1129" s="308"/>
      <c r="I1129" s="309">
        <v>19000000</v>
      </c>
      <c r="J1129" s="309"/>
      <c r="K1129" s="53">
        <v>0</v>
      </c>
      <c r="L1129" s="309">
        <v>11911920</v>
      </c>
      <c r="M1129" s="309"/>
      <c r="N1129" s="53">
        <v>0</v>
      </c>
      <c r="O1129" s="311">
        <v>62.694315789473684</v>
      </c>
      <c r="P1129" s="311"/>
      <c r="Q1129" s="311"/>
      <c r="R1129" s="55">
        <v>0</v>
      </c>
    </row>
    <row r="1130" spans="1:18" ht="48" customHeight="1" x14ac:dyDescent="0.2">
      <c r="A1130" s="339" t="s">
        <v>215</v>
      </c>
      <c r="B1130" s="340"/>
      <c r="C1130" s="308" t="s">
        <v>379</v>
      </c>
      <c r="D1130" s="308"/>
      <c r="E1130" s="52" t="s">
        <v>83</v>
      </c>
      <c r="F1130" s="52" t="s">
        <v>841</v>
      </c>
      <c r="G1130" s="308" t="s">
        <v>216</v>
      </c>
      <c r="H1130" s="308"/>
      <c r="I1130" s="309">
        <v>19000000</v>
      </c>
      <c r="J1130" s="309"/>
      <c r="K1130" s="53">
        <v>0</v>
      </c>
      <c r="L1130" s="309">
        <v>11911920</v>
      </c>
      <c r="M1130" s="309"/>
      <c r="N1130" s="53">
        <v>0</v>
      </c>
      <c r="O1130" s="311">
        <v>62.694315789473684</v>
      </c>
      <c r="P1130" s="311"/>
      <c r="Q1130" s="311"/>
      <c r="R1130" s="55">
        <v>0</v>
      </c>
    </row>
    <row r="1131" spans="1:18" ht="36" customHeight="1" x14ac:dyDescent="0.2">
      <c r="A1131" s="339" t="s">
        <v>217</v>
      </c>
      <c r="B1131" s="340"/>
      <c r="C1131" s="308" t="s">
        <v>379</v>
      </c>
      <c r="D1131" s="308"/>
      <c r="E1131" s="202" t="s">
        <v>83</v>
      </c>
      <c r="F1131" s="202" t="s">
        <v>841</v>
      </c>
      <c r="G1131" s="308" t="s">
        <v>218</v>
      </c>
      <c r="H1131" s="308"/>
      <c r="I1131" s="309">
        <v>19000000</v>
      </c>
      <c r="J1131" s="309"/>
      <c r="K1131" s="203">
        <v>0</v>
      </c>
      <c r="L1131" s="309">
        <v>11911920</v>
      </c>
      <c r="M1131" s="309"/>
      <c r="N1131" s="203">
        <v>0</v>
      </c>
      <c r="O1131" s="311">
        <v>62.694315789473684</v>
      </c>
      <c r="P1131" s="311"/>
      <c r="Q1131" s="311"/>
      <c r="R1131" s="55">
        <v>0</v>
      </c>
    </row>
    <row r="1132" spans="1:18" ht="102.75" customHeight="1" x14ac:dyDescent="0.2">
      <c r="A1132" s="346" t="s">
        <v>842</v>
      </c>
      <c r="B1132" s="347"/>
      <c r="C1132" s="326" t="s">
        <v>379</v>
      </c>
      <c r="D1132" s="326"/>
      <c r="E1132" s="200" t="s">
        <v>83</v>
      </c>
      <c r="F1132" s="200" t="s">
        <v>843</v>
      </c>
      <c r="G1132" s="326"/>
      <c r="H1132" s="326"/>
      <c r="I1132" s="327">
        <v>1500000</v>
      </c>
      <c r="J1132" s="327"/>
      <c r="K1132" s="201">
        <v>0</v>
      </c>
      <c r="L1132" s="327">
        <v>1002979.84</v>
      </c>
      <c r="M1132" s="327"/>
      <c r="N1132" s="201">
        <v>0</v>
      </c>
      <c r="O1132" s="329">
        <v>66.865322666666657</v>
      </c>
      <c r="P1132" s="329"/>
      <c r="Q1132" s="329"/>
      <c r="R1132" s="56">
        <v>0</v>
      </c>
    </row>
    <row r="1133" spans="1:18" ht="45.75" customHeight="1" x14ac:dyDescent="0.2">
      <c r="A1133" s="339" t="s">
        <v>215</v>
      </c>
      <c r="B1133" s="340"/>
      <c r="C1133" s="308" t="s">
        <v>379</v>
      </c>
      <c r="D1133" s="308"/>
      <c r="E1133" s="52" t="s">
        <v>83</v>
      </c>
      <c r="F1133" s="52" t="s">
        <v>843</v>
      </c>
      <c r="G1133" s="308" t="s">
        <v>216</v>
      </c>
      <c r="H1133" s="308"/>
      <c r="I1133" s="309">
        <v>1500000</v>
      </c>
      <c r="J1133" s="309"/>
      <c r="K1133" s="53">
        <v>0</v>
      </c>
      <c r="L1133" s="309">
        <v>1002979.84</v>
      </c>
      <c r="M1133" s="309"/>
      <c r="N1133" s="53">
        <v>0</v>
      </c>
      <c r="O1133" s="311">
        <v>66.865322666666657</v>
      </c>
      <c r="P1133" s="311"/>
      <c r="Q1133" s="311"/>
      <c r="R1133" s="55">
        <v>0</v>
      </c>
    </row>
    <row r="1134" spans="1:18" ht="43.5" customHeight="1" x14ac:dyDescent="0.2">
      <c r="A1134" s="339" t="s">
        <v>217</v>
      </c>
      <c r="B1134" s="340"/>
      <c r="C1134" s="308" t="s">
        <v>379</v>
      </c>
      <c r="D1134" s="308"/>
      <c r="E1134" s="52" t="s">
        <v>83</v>
      </c>
      <c r="F1134" s="52" t="s">
        <v>843</v>
      </c>
      <c r="G1134" s="308" t="s">
        <v>218</v>
      </c>
      <c r="H1134" s="308"/>
      <c r="I1134" s="309">
        <v>1500000</v>
      </c>
      <c r="J1134" s="309"/>
      <c r="K1134" s="53">
        <v>0</v>
      </c>
      <c r="L1134" s="309">
        <v>1002979.84</v>
      </c>
      <c r="M1134" s="309"/>
      <c r="N1134" s="53">
        <v>0</v>
      </c>
      <c r="O1134" s="311">
        <v>66.865322666666657</v>
      </c>
      <c r="P1134" s="311"/>
      <c r="Q1134" s="311"/>
      <c r="R1134" s="55">
        <v>0</v>
      </c>
    </row>
    <row r="1135" spans="1:18" ht="47.25" customHeight="1" x14ac:dyDescent="0.2">
      <c r="A1135" s="339" t="s">
        <v>637</v>
      </c>
      <c r="B1135" s="340"/>
      <c r="C1135" s="308" t="s">
        <v>379</v>
      </c>
      <c r="D1135" s="308"/>
      <c r="E1135" s="52" t="s">
        <v>83</v>
      </c>
      <c r="F1135" s="52" t="s">
        <v>638</v>
      </c>
      <c r="G1135" s="308"/>
      <c r="H1135" s="308"/>
      <c r="I1135" s="309">
        <v>8211536.4400000004</v>
      </c>
      <c r="J1135" s="309"/>
      <c r="K1135" s="53">
        <v>0</v>
      </c>
      <c r="L1135" s="309">
        <v>8139708.4699999997</v>
      </c>
      <c r="M1135" s="309"/>
      <c r="N1135" s="53">
        <v>0</v>
      </c>
      <c r="O1135" s="311">
        <v>99.125279775291347</v>
      </c>
      <c r="P1135" s="311"/>
      <c r="Q1135" s="311"/>
      <c r="R1135" s="55">
        <v>0</v>
      </c>
    </row>
    <row r="1136" spans="1:18" ht="38.25" customHeight="1" x14ac:dyDescent="0.2">
      <c r="A1136" s="339" t="s">
        <v>844</v>
      </c>
      <c r="B1136" s="340"/>
      <c r="C1136" s="308" t="s">
        <v>379</v>
      </c>
      <c r="D1136" s="308"/>
      <c r="E1136" s="52" t="s">
        <v>83</v>
      </c>
      <c r="F1136" s="52" t="s">
        <v>845</v>
      </c>
      <c r="G1136" s="308"/>
      <c r="H1136" s="308"/>
      <c r="I1136" s="309">
        <v>8211536.4400000004</v>
      </c>
      <c r="J1136" s="309"/>
      <c r="K1136" s="53">
        <v>0</v>
      </c>
      <c r="L1136" s="309">
        <v>8139708.4699999997</v>
      </c>
      <c r="M1136" s="309"/>
      <c r="N1136" s="53">
        <v>0</v>
      </c>
      <c r="O1136" s="311">
        <v>99.125279775291347</v>
      </c>
      <c r="P1136" s="311"/>
      <c r="Q1136" s="311"/>
      <c r="R1136" s="55">
        <v>0</v>
      </c>
    </row>
    <row r="1137" spans="1:18" ht="45.75" customHeight="1" x14ac:dyDescent="0.2">
      <c r="A1137" s="339" t="s">
        <v>846</v>
      </c>
      <c r="B1137" s="340"/>
      <c r="C1137" s="308" t="s">
        <v>379</v>
      </c>
      <c r="D1137" s="308"/>
      <c r="E1137" s="52" t="s">
        <v>83</v>
      </c>
      <c r="F1137" s="52" t="s">
        <v>847</v>
      </c>
      <c r="G1137" s="308"/>
      <c r="H1137" s="308"/>
      <c r="I1137" s="309">
        <v>119696.44</v>
      </c>
      <c r="J1137" s="309"/>
      <c r="K1137" s="53">
        <v>0</v>
      </c>
      <c r="L1137" s="309">
        <v>47878.57</v>
      </c>
      <c r="M1137" s="309"/>
      <c r="N1137" s="53">
        <v>0</v>
      </c>
      <c r="O1137" s="311">
        <v>39.999994987319589</v>
      </c>
      <c r="P1137" s="311"/>
      <c r="Q1137" s="311"/>
      <c r="R1137" s="55">
        <v>0</v>
      </c>
    </row>
    <row r="1138" spans="1:18" ht="52.5" customHeight="1" x14ac:dyDescent="0.2">
      <c r="A1138" s="339" t="s">
        <v>848</v>
      </c>
      <c r="B1138" s="340"/>
      <c r="C1138" s="308" t="s">
        <v>379</v>
      </c>
      <c r="D1138" s="308"/>
      <c r="E1138" s="52" t="s">
        <v>83</v>
      </c>
      <c r="F1138" s="52" t="s">
        <v>849</v>
      </c>
      <c r="G1138" s="308"/>
      <c r="H1138" s="308"/>
      <c r="I1138" s="309">
        <v>119696.44</v>
      </c>
      <c r="J1138" s="309"/>
      <c r="K1138" s="53">
        <v>0</v>
      </c>
      <c r="L1138" s="309">
        <v>47878.57</v>
      </c>
      <c r="M1138" s="309"/>
      <c r="N1138" s="53">
        <v>0</v>
      </c>
      <c r="O1138" s="311">
        <v>39.999994987319589</v>
      </c>
      <c r="P1138" s="311"/>
      <c r="Q1138" s="311"/>
      <c r="R1138" s="55">
        <v>0</v>
      </c>
    </row>
    <row r="1139" spans="1:18" ht="50.25" customHeight="1" x14ac:dyDescent="0.2">
      <c r="A1139" s="339" t="s">
        <v>303</v>
      </c>
      <c r="B1139" s="340"/>
      <c r="C1139" s="308" t="s">
        <v>379</v>
      </c>
      <c r="D1139" s="308"/>
      <c r="E1139" s="52" t="s">
        <v>83</v>
      </c>
      <c r="F1139" s="52" t="s">
        <v>849</v>
      </c>
      <c r="G1139" s="308" t="s">
        <v>304</v>
      </c>
      <c r="H1139" s="308"/>
      <c r="I1139" s="309">
        <v>119696.44</v>
      </c>
      <c r="J1139" s="309"/>
      <c r="K1139" s="53">
        <v>0</v>
      </c>
      <c r="L1139" s="309">
        <v>47878.57</v>
      </c>
      <c r="M1139" s="309"/>
      <c r="N1139" s="53">
        <v>0</v>
      </c>
      <c r="O1139" s="311">
        <v>39.999994987319589</v>
      </c>
      <c r="P1139" s="311"/>
      <c r="Q1139" s="311"/>
      <c r="R1139" s="55">
        <v>0</v>
      </c>
    </row>
    <row r="1140" spans="1:18" ht="35.25" customHeight="1" x14ac:dyDescent="0.2">
      <c r="A1140" s="339" t="s">
        <v>305</v>
      </c>
      <c r="B1140" s="340"/>
      <c r="C1140" s="308" t="s">
        <v>379</v>
      </c>
      <c r="D1140" s="308"/>
      <c r="E1140" s="52" t="s">
        <v>83</v>
      </c>
      <c r="F1140" s="52" t="s">
        <v>849</v>
      </c>
      <c r="G1140" s="308" t="s">
        <v>306</v>
      </c>
      <c r="H1140" s="308"/>
      <c r="I1140" s="309">
        <v>119696.44</v>
      </c>
      <c r="J1140" s="309"/>
      <c r="K1140" s="53">
        <v>0</v>
      </c>
      <c r="L1140" s="309">
        <v>47878.57</v>
      </c>
      <c r="M1140" s="309"/>
      <c r="N1140" s="53">
        <v>0</v>
      </c>
      <c r="O1140" s="311">
        <v>39.999994987319589</v>
      </c>
      <c r="P1140" s="311"/>
      <c r="Q1140" s="311"/>
      <c r="R1140" s="55">
        <v>0</v>
      </c>
    </row>
    <row r="1141" spans="1:18" ht="34.5" customHeight="1" x14ac:dyDescent="0.2">
      <c r="A1141" s="339" t="s">
        <v>850</v>
      </c>
      <c r="B1141" s="340"/>
      <c r="C1141" s="308" t="s">
        <v>379</v>
      </c>
      <c r="D1141" s="308"/>
      <c r="E1141" s="52" t="s">
        <v>83</v>
      </c>
      <c r="F1141" s="52" t="s">
        <v>851</v>
      </c>
      <c r="G1141" s="308"/>
      <c r="H1141" s="308"/>
      <c r="I1141" s="309">
        <v>8091840</v>
      </c>
      <c r="J1141" s="309"/>
      <c r="K1141" s="53">
        <v>0</v>
      </c>
      <c r="L1141" s="309">
        <v>8091829.9000000004</v>
      </c>
      <c r="M1141" s="309"/>
      <c r="N1141" s="53">
        <v>0</v>
      </c>
      <c r="O1141" s="311">
        <v>99.999875182900311</v>
      </c>
      <c r="P1141" s="311"/>
      <c r="Q1141" s="311"/>
      <c r="R1141" s="55">
        <v>0</v>
      </c>
    </row>
    <row r="1142" spans="1:18" ht="37.5" customHeight="1" x14ac:dyDescent="0.2">
      <c r="A1142" s="339" t="s">
        <v>852</v>
      </c>
      <c r="B1142" s="340"/>
      <c r="C1142" s="308" t="s">
        <v>379</v>
      </c>
      <c r="D1142" s="308"/>
      <c r="E1142" s="202" t="s">
        <v>83</v>
      </c>
      <c r="F1142" s="202" t="s">
        <v>853</v>
      </c>
      <c r="G1142" s="308"/>
      <c r="H1142" s="308"/>
      <c r="I1142" s="309">
        <v>8091840</v>
      </c>
      <c r="J1142" s="309"/>
      <c r="K1142" s="203">
        <v>0</v>
      </c>
      <c r="L1142" s="309">
        <v>8091829.9000000004</v>
      </c>
      <c r="M1142" s="309"/>
      <c r="N1142" s="203">
        <v>0</v>
      </c>
      <c r="O1142" s="311">
        <v>99.999875182900311</v>
      </c>
      <c r="P1142" s="311"/>
      <c r="Q1142" s="311"/>
      <c r="R1142" s="55">
        <v>0</v>
      </c>
    </row>
    <row r="1143" spans="1:18" ht="45.75" customHeight="1" x14ac:dyDescent="0.2">
      <c r="A1143" s="346" t="s">
        <v>303</v>
      </c>
      <c r="B1143" s="347"/>
      <c r="C1143" s="326" t="s">
        <v>379</v>
      </c>
      <c r="D1143" s="326"/>
      <c r="E1143" s="200" t="s">
        <v>83</v>
      </c>
      <c r="F1143" s="200" t="s">
        <v>853</v>
      </c>
      <c r="G1143" s="326" t="s">
        <v>304</v>
      </c>
      <c r="H1143" s="326"/>
      <c r="I1143" s="327">
        <v>8091840</v>
      </c>
      <c r="J1143" s="327"/>
      <c r="K1143" s="201">
        <v>0</v>
      </c>
      <c r="L1143" s="327">
        <v>8091829.9000000004</v>
      </c>
      <c r="M1143" s="327"/>
      <c r="N1143" s="201">
        <v>0</v>
      </c>
      <c r="O1143" s="329">
        <v>99.999875182900311</v>
      </c>
      <c r="P1143" s="329"/>
      <c r="Q1143" s="329"/>
      <c r="R1143" s="56">
        <v>0</v>
      </c>
    </row>
    <row r="1144" spans="1:18" ht="32.25" customHeight="1" x14ac:dyDescent="0.2">
      <c r="A1144" s="339" t="s">
        <v>305</v>
      </c>
      <c r="B1144" s="340"/>
      <c r="C1144" s="308" t="s">
        <v>379</v>
      </c>
      <c r="D1144" s="308"/>
      <c r="E1144" s="52" t="s">
        <v>83</v>
      </c>
      <c r="F1144" s="52" t="s">
        <v>853</v>
      </c>
      <c r="G1144" s="308" t="s">
        <v>306</v>
      </c>
      <c r="H1144" s="308"/>
      <c r="I1144" s="309">
        <v>8091840</v>
      </c>
      <c r="J1144" s="309"/>
      <c r="K1144" s="53">
        <v>0</v>
      </c>
      <c r="L1144" s="309">
        <v>8091829.9000000004</v>
      </c>
      <c r="M1144" s="309"/>
      <c r="N1144" s="53">
        <v>0</v>
      </c>
      <c r="O1144" s="311">
        <v>99.999875182900311</v>
      </c>
      <c r="P1144" s="311"/>
      <c r="Q1144" s="311"/>
      <c r="R1144" s="55">
        <v>0</v>
      </c>
    </row>
    <row r="1145" spans="1:18" ht="29.25" customHeight="1" x14ac:dyDescent="0.2">
      <c r="A1145" s="339" t="s">
        <v>98</v>
      </c>
      <c r="B1145" s="340"/>
      <c r="C1145" s="308" t="s">
        <v>379</v>
      </c>
      <c r="D1145" s="308"/>
      <c r="E1145" s="52" t="s">
        <v>83</v>
      </c>
      <c r="F1145" s="52" t="s">
        <v>99</v>
      </c>
      <c r="G1145" s="308"/>
      <c r="H1145" s="308"/>
      <c r="I1145" s="309">
        <v>23353000</v>
      </c>
      <c r="J1145" s="309"/>
      <c r="K1145" s="53">
        <v>0</v>
      </c>
      <c r="L1145" s="309">
        <v>23112150.02</v>
      </c>
      <c r="M1145" s="309"/>
      <c r="N1145" s="53">
        <v>0</v>
      </c>
      <c r="O1145" s="311">
        <v>98.968655076435567</v>
      </c>
      <c r="P1145" s="311"/>
      <c r="Q1145" s="311"/>
      <c r="R1145" s="55">
        <v>0</v>
      </c>
    </row>
    <row r="1146" spans="1:18" ht="35.25" customHeight="1" x14ac:dyDescent="0.2">
      <c r="A1146" s="339" t="s">
        <v>183</v>
      </c>
      <c r="B1146" s="340"/>
      <c r="C1146" s="308" t="s">
        <v>379</v>
      </c>
      <c r="D1146" s="308"/>
      <c r="E1146" s="52" t="s">
        <v>83</v>
      </c>
      <c r="F1146" s="52" t="s">
        <v>184</v>
      </c>
      <c r="G1146" s="308"/>
      <c r="H1146" s="308"/>
      <c r="I1146" s="309">
        <v>23353000</v>
      </c>
      <c r="J1146" s="309"/>
      <c r="K1146" s="53">
        <v>0</v>
      </c>
      <c r="L1146" s="309">
        <v>23112150.02</v>
      </c>
      <c r="M1146" s="309"/>
      <c r="N1146" s="53">
        <v>0</v>
      </c>
      <c r="O1146" s="311">
        <v>98.968655076435567</v>
      </c>
      <c r="P1146" s="311"/>
      <c r="Q1146" s="311"/>
      <c r="R1146" s="55">
        <v>0</v>
      </c>
    </row>
    <row r="1147" spans="1:18" ht="54" customHeight="1" x14ac:dyDescent="0.2">
      <c r="A1147" s="339" t="s">
        <v>110</v>
      </c>
      <c r="B1147" s="340"/>
      <c r="C1147" s="308" t="s">
        <v>379</v>
      </c>
      <c r="D1147" s="308"/>
      <c r="E1147" s="52" t="s">
        <v>83</v>
      </c>
      <c r="F1147" s="52" t="s">
        <v>184</v>
      </c>
      <c r="G1147" s="308" t="s">
        <v>111</v>
      </c>
      <c r="H1147" s="308"/>
      <c r="I1147" s="309">
        <v>23353000</v>
      </c>
      <c r="J1147" s="309"/>
      <c r="K1147" s="53">
        <v>0</v>
      </c>
      <c r="L1147" s="309">
        <v>23112150.02</v>
      </c>
      <c r="M1147" s="309"/>
      <c r="N1147" s="53">
        <v>0</v>
      </c>
      <c r="O1147" s="311">
        <v>98.968655076435567</v>
      </c>
      <c r="P1147" s="311"/>
      <c r="Q1147" s="311"/>
      <c r="R1147" s="55">
        <v>0</v>
      </c>
    </row>
    <row r="1148" spans="1:18" ht="44.25" customHeight="1" x14ac:dyDescent="0.2">
      <c r="A1148" s="339" t="s">
        <v>112</v>
      </c>
      <c r="B1148" s="340"/>
      <c r="C1148" s="308" t="s">
        <v>379</v>
      </c>
      <c r="D1148" s="308"/>
      <c r="E1148" s="52" t="s">
        <v>83</v>
      </c>
      <c r="F1148" s="52" t="s">
        <v>184</v>
      </c>
      <c r="G1148" s="308" t="s">
        <v>113</v>
      </c>
      <c r="H1148" s="308"/>
      <c r="I1148" s="309">
        <v>23353000</v>
      </c>
      <c r="J1148" s="309"/>
      <c r="K1148" s="53">
        <v>0</v>
      </c>
      <c r="L1148" s="309">
        <v>23112150.02</v>
      </c>
      <c r="M1148" s="309"/>
      <c r="N1148" s="53">
        <v>0</v>
      </c>
      <c r="O1148" s="311">
        <v>98.968655076435567</v>
      </c>
      <c r="P1148" s="311"/>
      <c r="Q1148" s="311"/>
      <c r="R1148" s="55">
        <v>0</v>
      </c>
    </row>
    <row r="1149" spans="1:18" ht="28.5" customHeight="1" x14ac:dyDescent="0.2">
      <c r="A1149" s="355" t="s">
        <v>854</v>
      </c>
      <c r="B1149" s="356"/>
      <c r="C1149" s="357" t="s">
        <v>282</v>
      </c>
      <c r="D1149" s="357"/>
      <c r="E1149" s="69"/>
      <c r="F1149" s="69"/>
      <c r="G1149" s="357"/>
      <c r="H1149" s="357"/>
      <c r="I1149" s="358">
        <v>268505200</v>
      </c>
      <c r="J1149" s="358"/>
      <c r="K1149" s="70">
        <v>216141000</v>
      </c>
      <c r="L1149" s="358">
        <v>263122261.16</v>
      </c>
      <c r="M1149" s="358"/>
      <c r="N1149" s="70">
        <v>211056300</v>
      </c>
      <c r="O1149" s="359">
        <v>97.995219891458333</v>
      </c>
      <c r="P1149" s="359"/>
      <c r="Q1149" s="359"/>
      <c r="R1149" s="71">
        <v>97.647507876802635</v>
      </c>
    </row>
    <row r="1150" spans="1:18" ht="30" customHeight="1" x14ac:dyDescent="0.2">
      <c r="A1150" s="373" t="s">
        <v>855</v>
      </c>
      <c r="B1150" s="374"/>
      <c r="C1150" s="375" t="s">
        <v>282</v>
      </c>
      <c r="D1150" s="375"/>
      <c r="E1150" s="76" t="s">
        <v>83</v>
      </c>
      <c r="F1150" s="76"/>
      <c r="G1150" s="375"/>
      <c r="H1150" s="375"/>
      <c r="I1150" s="376">
        <v>26476000</v>
      </c>
      <c r="J1150" s="376"/>
      <c r="K1150" s="77">
        <v>0</v>
      </c>
      <c r="L1150" s="376">
        <v>26456951.5</v>
      </c>
      <c r="M1150" s="376"/>
      <c r="N1150" s="77">
        <v>0</v>
      </c>
      <c r="O1150" s="377">
        <v>99.928053709019494</v>
      </c>
      <c r="P1150" s="377"/>
      <c r="Q1150" s="377"/>
      <c r="R1150" s="78">
        <v>0</v>
      </c>
    </row>
    <row r="1151" spans="1:18" ht="33.75" customHeight="1" x14ac:dyDescent="0.2">
      <c r="A1151" s="339" t="s">
        <v>116</v>
      </c>
      <c r="B1151" s="340"/>
      <c r="C1151" s="308" t="s">
        <v>282</v>
      </c>
      <c r="D1151" s="308"/>
      <c r="E1151" s="52" t="s">
        <v>83</v>
      </c>
      <c r="F1151" s="52" t="s">
        <v>117</v>
      </c>
      <c r="G1151" s="308"/>
      <c r="H1151" s="308"/>
      <c r="I1151" s="309">
        <v>26476000</v>
      </c>
      <c r="J1151" s="309"/>
      <c r="K1151" s="53">
        <v>0</v>
      </c>
      <c r="L1151" s="309">
        <v>26456951.5</v>
      </c>
      <c r="M1151" s="309"/>
      <c r="N1151" s="53">
        <v>0</v>
      </c>
      <c r="O1151" s="311">
        <v>99.928053709019494</v>
      </c>
      <c r="P1151" s="311"/>
      <c r="Q1151" s="311"/>
      <c r="R1151" s="55">
        <v>0</v>
      </c>
    </row>
    <row r="1152" spans="1:18" ht="33" customHeight="1" x14ac:dyDescent="0.2">
      <c r="A1152" s="339" t="s">
        <v>856</v>
      </c>
      <c r="B1152" s="340"/>
      <c r="C1152" s="308" t="s">
        <v>282</v>
      </c>
      <c r="D1152" s="308"/>
      <c r="E1152" s="52" t="s">
        <v>83</v>
      </c>
      <c r="F1152" s="52" t="s">
        <v>857</v>
      </c>
      <c r="G1152" s="308"/>
      <c r="H1152" s="308"/>
      <c r="I1152" s="309">
        <v>26476000</v>
      </c>
      <c r="J1152" s="309"/>
      <c r="K1152" s="53">
        <v>0</v>
      </c>
      <c r="L1152" s="309">
        <v>26456951.5</v>
      </c>
      <c r="M1152" s="309"/>
      <c r="N1152" s="53">
        <v>0</v>
      </c>
      <c r="O1152" s="311">
        <v>99.928053709019494</v>
      </c>
      <c r="P1152" s="311"/>
      <c r="Q1152" s="311"/>
      <c r="R1152" s="55">
        <v>0</v>
      </c>
    </row>
    <row r="1153" spans="1:18" ht="70.5" customHeight="1" x14ac:dyDescent="0.2">
      <c r="A1153" s="339" t="s">
        <v>858</v>
      </c>
      <c r="B1153" s="340"/>
      <c r="C1153" s="308" t="s">
        <v>282</v>
      </c>
      <c r="D1153" s="308"/>
      <c r="E1153" s="52" t="s">
        <v>83</v>
      </c>
      <c r="F1153" s="52" t="s">
        <v>859</v>
      </c>
      <c r="G1153" s="308"/>
      <c r="H1153" s="308"/>
      <c r="I1153" s="309">
        <v>26476000</v>
      </c>
      <c r="J1153" s="309"/>
      <c r="K1153" s="53">
        <v>0</v>
      </c>
      <c r="L1153" s="309">
        <v>26456951.5</v>
      </c>
      <c r="M1153" s="309"/>
      <c r="N1153" s="53">
        <v>0</v>
      </c>
      <c r="O1153" s="311">
        <v>99.928053709019494</v>
      </c>
      <c r="P1153" s="311"/>
      <c r="Q1153" s="311"/>
      <c r="R1153" s="55">
        <v>0</v>
      </c>
    </row>
    <row r="1154" spans="1:18" ht="63.75" customHeight="1" x14ac:dyDescent="0.2">
      <c r="A1154" s="339" t="s">
        <v>860</v>
      </c>
      <c r="B1154" s="340"/>
      <c r="C1154" s="308" t="s">
        <v>282</v>
      </c>
      <c r="D1154" s="308"/>
      <c r="E1154" s="52" t="s">
        <v>83</v>
      </c>
      <c r="F1154" s="52" t="s">
        <v>861</v>
      </c>
      <c r="G1154" s="308"/>
      <c r="H1154" s="308"/>
      <c r="I1154" s="309">
        <v>26476000</v>
      </c>
      <c r="J1154" s="309"/>
      <c r="K1154" s="53">
        <v>0</v>
      </c>
      <c r="L1154" s="309">
        <v>26456951.5</v>
      </c>
      <c r="M1154" s="309"/>
      <c r="N1154" s="53">
        <v>0</v>
      </c>
      <c r="O1154" s="311">
        <v>99.928053709019494</v>
      </c>
      <c r="P1154" s="311"/>
      <c r="Q1154" s="311"/>
      <c r="R1154" s="55">
        <v>0</v>
      </c>
    </row>
    <row r="1155" spans="1:18" ht="38.25" customHeight="1" x14ac:dyDescent="0.2">
      <c r="A1155" s="339" t="s">
        <v>147</v>
      </c>
      <c r="B1155" s="340"/>
      <c r="C1155" s="308" t="s">
        <v>282</v>
      </c>
      <c r="D1155" s="308"/>
      <c r="E1155" s="202" t="s">
        <v>83</v>
      </c>
      <c r="F1155" s="202" t="s">
        <v>861</v>
      </c>
      <c r="G1155" s="308" t="s">
        <v>148</v>
      </c>
      <c r="H1155" s="308"/>
      <c r="I1155" s="309">
        <v>26476000</v>
      </c>
      <c r="J1155" s="309"/>
      <c r="K1155" s="203">
        <v>0</v>
      </c>
      <c r="L1155" s="309">
        <v>26456951.5</v>
      </c>
      <c r="M1155" s="309"/>
      <c r="N1155" s="203">
        <v>0</v>
      </c>
      <c r="O1155" s="311">
        <v>99.928053709019494</v>
      </c>
      <c r="P1155" s="311"/>
      <c r="Q1155" s="311"/>
      <c r="R1155" s="55">
        <v>0</v>
      </c>
    </row>
    <row r="1156" spans="1:18" ht="43.5" customHeight="1" x14ac:dyDescent="0.2">
      <c r="A1156" s="346" t="s">
        <v>157</v>
      </c>
      <c r="B1156" s="347"/>
      <c r="C1156" s="326" t="s">
        <v>282</v>
      </c>
      <c r="D1156" s="326"/>
      <c r="E1156" s="200" t="s">
        <v>83</v>
      </c>
      <c r="F1156" s="200" t="s">
        <v>861</v>
      </c>
      <c r="G1156" s="326" t="s">
        <v>158</v>
      </c>
      <c r="H1156" s="326"/>
      <c r="I1156" s="327">
        <v>26476000</v>
      </c>
      <c r="J1156" s="327"/>
      <c r="K1156" s="201">
        <v>0</v>
      </c>
      <c r="L1156" s="327">
        <v>26456951.5</v>
      </c>
      <c r="M1156" s="327"/>
      <c r="N1156" s="201">
        <v>0</v>
      </c>
      <c r="O1156" s="329">
        <v>99.928053709019494</v>
      </c>
      <c r="P1156" s="329"/>
      <c r="Q1156" s="329"/>
      <c r="R1156" s="56">
        <v>0</v>
      </c>
    </row>
    <row r="1157" spans="1:18" ht="35.25" customHeight="1" x14ac:dyDescent="0.2">
      <c r="A1157" s="373" t="s">
        <v>862</v>
      </c>
      <c r="B1157" s="374"/>
      <c r="C1157" s="375" t="s">
        <v>282</v>
      </c>
      <c r="D1157" s="375"/>
      <c r="E1157" s="76" t="s">
        <v>103</v>
      </c>
      <c r="F1157" s="76"/>
      <c r="G1157" s="375"/>
      <c r="H1157" s="375"/>
      <c r="I1157" s="376">
        <v>14628000</v>
      </c>
      <c r="J1157" s="376"/>
      <c r="K1157" s="77">
        <v>0</v>
      </c>
      <c r="L1157" s="376">
        <v>14349000</v>
      </c>
      <c r="M1157" s="376"/>
      <c r="N1157" s="77">
        <v>0</v>
      </c>
      <c r="O1157" s="377">
        <v>98.092698933552086</v>
      </c>
      <c r="P1157" s="377"/>
      <c r="Q1157" s="377"/>
      <c r="R1157" s="78">
        <v>0</v>
      </c>
    </row>
    <row r="1158" spans="1:18" ht="32.25" customHeight="1" x14ac:dyDescent="0.2">
      <c r="A1158" s="339" t="s">
        <v>116</v>
      </c>
      <c r="B1158" s="340"/>
      <c r="C1158" s="308" t="s">
        <v>282</v>
      </c>
      <c r="D1158" s="308"/>
      <c r="E1158" s="52" t="s">
        <v>103</v>
      </c>
      <c r="F1158" s="52" t="s">
        <v>117</v>
      </c>
      <c r="G1158" s="308"/>
      <c r="H1158" s="308"/>
      <c r="I1158" s="309">
        <v>6000000</v>
      </c>
      <c r="J1158" s="309"/>
      <c r="K1158" s="53">
        <v>0</v>
      </c>
      <c r="L1158" s="309">
        <v>5721000</v>
      </c>
      <c r="M1158" s="309"/>
      <c r="N1158" s="53">
        <v>0</v>
      </c>
      <c r="O1158" s="311">
        <v>95.35</v>
      </c>
      <c r="P1158" s="311"/>
      <c r="Q1158" s="311"/>
      <c r="R1158" s="55">
        <v>0</v>
      </c>
    </row>
    <row r="1159" spans="1:18" ht="33.75" customHeight="1" x14ac:dyDescent="0.2">
      <c r="A1159" s="339" t="s">
        <v>856</v>
      </c>
      <c r="B1159" s="340"/>
      <c r="C1159" s="308" t="s">
        <v>282</v>
      </c>
      <c r="D1159" s="308"/>
      <c r="E1159" s="52" t="s">
        <v>103</v>
      </c>
      <c r="F1159" s="52" t="s">
        <v>857</v>
      </c>
      <c r="G1159" s="308"/>
      <c r="H1159" s="308"/>
      <c r="I1159" s="309">
        <v>6000000</v>
      </c>
      <c r="J1159" s="309"/>
      <c r="K1159" s="53">
        <v>0</v>
      </c>
      <c r="L1159" s="309">
        <v>5721000</v>
      </c>
      <c r="M1159" s="309"/>
      <c r="N1159" s="53">
        <v>0</v>
      </c>
      <c r="O1159" s="311">
        <v>95.35</v>
      </c>
      <c r="P1159" s="311"/>
      <c r="Q1159" s="311"/>
      <c r="R1159" s="55">
        <v>0</v>
      </c>
    </row>
    <row r="1160" spans="1:18" ht="59.25" customHeight="1" x14ac:dyDescent="0.2">
      <c r="A1160" s="339" t="s">
        <v>863</v>
      </c>
      <c r="B1160" s="340"/>
      <c r="C1160" s="308" t="s">
        <v>282</v>
      </c>
      <c r="D1160" s="308"/>
      <c r="E1160" s="52" t="s">
        <v>103</v>
      </c>
      <c r="F1160" s="52" t="s">
        <v>864</v>
      </c>
      <c r="G1160" s="308"/>
      <c r="H1160" s="308"/>
      <c r="I1160" s="309">
        <v>6000000</v>
      </c>
      <c r="J1160" s="309"/>
      <c r="K1160" s="53">
        <v>0</v>
      </c>
      <c r="L1160" s="309">
        <v>5721000</v>
      </c>
      <c r="M1160" s="309"/>
      <c r="N1160" s="53">
        <v>0</v>
      </c>
      <c r="O1160" s="311">
        <v>95.35</v>
      </c>
      <c r="P1160" s="311"/>
      <c r="Q1160" s="311"/>
      <c r="R1160" s="55">
        <v>0</v>
      </c>
    </row>
    <row r="1161" spans="1:18" ht="45" customHeight="1" x14ac:dyDescent="0.2">
      <c r="A1161" s="339" t="s">
        <v>865</v>
      </c>
      <c r="B1161" s="340"/>
      <c r="C1161" s="308" t="s">
        <v>282</v>
      </c>
      <c r="D1161" s="308"/>
      <c r="E1161" s="52" t="s">
        <v>103</v>
      </c>
      <c r="F1161" s="52" t="s">
        <v>866</v>
      </c>
      <c r="G1161" s="308"/>
      <c r="H1161" s="308"/>
      <c r="I1161" s="309">
        <v>6000000</v>
      </c>
      <c r="J1161" s="309"/>
      <c r="K1161" s="53">
        <v>0</v>
      </c>
      <c r="L1161" s="309">
        <v>5721000</v>
      </c>
      <c r="M1161" s="309"/>
      <c r="N1161" s="53">
        <v>0</v>
      </c>
      <c r="O1161" s="311">
        <v>95.35</v>
      </c>
      <c r="P1161" s="311"/>
      <c r="Q1161" s="311"/>
      <c r="R1161" s="55">
        <v>0</v>
      </c>
    </row>
    <row r="1162" spans="1:18" ht="42.75" customHeight="1" x14ac:dyDescent="0.2">
      <c r="A1162" s="339" t="s">
        <v>147</v>
      </c>
      <c r="B1162" s="340"/>
      <c r="C1162" s="308" t="s">
        <v>282</v>
      </c>
      <c r="D1162" s="308"/>
      <c r="E1162" s="52" t="s">
        <v>103</v>
      </c>
      <c r="F1162" s="52" t="s">
        <v>866</v>
      </c>
      <c r="G1162" s="308" t="s">
        <v>148</v>
      </c>
      <c r="H1162" s="308"/>
      <c r="I1162" s="309">
        <v>6000000</v>
      </c>
      <c r="J1162" s="309"/>
      <c r="K1162" s="53">
        <v>0</v>
      </c>
      <c r="L1162" s="309">
        <v>5721000</v>
      </c>
      <c r="M1162" s="309"/>
      <c r="N1162" s="53">
        <v>0</v>
      </c>
      <c r="O1162" s="311">
        <v>95.35</v>
      </c>
      <c r="P1162" s="311"/>
      <c r="Q1162" s="311"/>
      <c r="R1162" s="55">
        <v>0</v>
      </c>
    </row>
    <row r="1163" spans="1:18" ht="53.25" customHeight="1" x14ac:dyDescent="0.2">
      <c r="A1163" s="339" t="s">
        <v>157</v>
      </c>
      <c r="B1163" s="340"/>
      <c r="C1163" s="308" t="s">
        <v>282</v>
      </c>
      <c r="D1163" s="308"/>
      <c r="E1163" s="52" t="s">
        <v>103</v>
      </c>
      <c r="F1163" s="52" t="s">
        <v>866</v>
      </c>
      <c r="G1163" s="308" t="s">
        <v>158</v>
      </c>
      <c r="H1163" s="308"/>
      <c r="I1163" s="309">
        <v>6000000</v>
      </c>
      <c r="J1163" s="309"/>
      <c r="K1163" s="53">
        <v>0</v>
      </c>
      <c r="L1163" s="309">
        <v>5721000</v>
      </c>
      <c r="M1163" s="309"/>
      <c r="N1163" s="53">
        <v>0</v>
      </c>
      <c r="O1163" s="311">
        <v>95.35</v>
      </c>
      <c r="P1163" s="311"/>
      <c r="Q1163" s="311"/>
      <c r="R1163" s="55">
        <v>0</v>
      </c>
    </row>
    <row r="1164" spans="1:18" ht="37.5" customHeight="1" x14ac:dyDescent="0.2">
      <c r="A1164" s="339" t="s">
        <v>98</v>
      </c>
      <c r="B1164" s="340"/>
      <c r="C1164" s="308" t="s">
        <v>282</v>
      </c>
      <c r="D1164" s="308"/>
      <c r="E1164" s="52" t="s">
        <v>103</v>
      </c>
      <c r="F1164" s="52" t="s">
        <v>99</v>
      </c>
      <c r="G1164" s="308"/>
      <c r="H1164" s="308"/>
      <c r="I1164" s="309">
        <v>8628000</v>
      </c>
      <c r="J1164" s="309"/>
      <c r="K1164" s="53">
        <v>0</v>
      </c>
      <c r="L1164" s="309">
        <v>8628000</v>
      </c>
      <c r="M1164" s="309"/>
      <c r="N1164" s="53">
        <v>0</v>
      </c>
      <c r="O1164" s="311">
        <v>100</v>
      </c>
      <c r="P1164" s="311"/>
      <c r="Q1164" s="311"/>
      <c r="R1164" s="55">
        <v>0</v>
      </c>
    </row>
    <row r="1165" spans="1:18" ht="31.5" customHeight="1" x14ac:dyDescent="0.2">
      <c r="A1165" s="339" t="s">
        <v>193</v>
      </c>
      <c r="B1165" s="340"/>
      <c r="C1165" s="308" t="s">
        <v>282</v>
      </c>
      <c r="D1165" s="308"/>
      <c r="E1165" s="52" t="s">
        <v>103</v>
      </c>
      <c r="F1165" s="52" t="s">
        <v>194</v>
      </c>
      <c r="G1165" s="308"/>
      <c r="H1165" s="308"/>
      <c r="I1165" s="309">
        <v>510000</v>
      </c>
      <c r="J1165" s="309"/>
      <c r="K1165" s="53">
        <v>0</v>
      </c>
      <c r="L1165" s="309">
        <v>510000</v>
      </c>
      <c r="M1165" s="309"/>
      <c r="N1165" s="53">
        <v>0</v>
      </c>
      <c r="O1165" s="311">
        <v>100</v>
      </c>
      <c r="P1165" s="311"/>
      <c r="Q1165" s="311"/>
      <c r="R1165" s="55">
        <v>0</v>
      </c>
    </row>
    <row r="1166" spans="1:18" ht="33.75" customHeight="1" x14ac:dyDescent="0.2">
      <c r="A1166" s="339" t="s">
        <v>147</v>
      </c>
      <c r="B1166" s="340"/>
      <c r="C1166" s="308" t="s">
        <v>282</v>
      </c>
      <c r="D1166" s="308"/>
      <c r="E1166" s="52" t="s">
        <v>103</v>
      </c>
      <c r="F1166" s="52" t="s">
        <v>194</v>
      </c>
      <c r="G1166" s="308" t="s">
        <v>148</v>
      </c>
      <c r="H1166" s="308"/>
      <c r="I1166" s="309">
        <v>510000</v>
      </c>
      <c r="J1166" s="309"/>
      <c r="K1166" s="53">
        <v>0</v>
      </c>
      <c r="L1166" s="309">
        <v>510000</v>
      </c>
      <c r="M1166" s="309"/>
      <c r="N1166" s="53">
        <v>0</v>
      </c>
      <c r="O1166" s="311">
        <v>100</v>
      </c>
      <c r="P1166" s="311"/>
      <c r="Q1166" s="311"/>
      <c r="R1166" s="55">
        <v>0</v>
      </c>
    </row>
    <row r="1167" spans="1:18" ht="50.25" customHeight="1" x14ac:dyDescent="0.2">
      <c r="A1167" s="339" t="s">
        <v>157</v>
      </c>
      <c r="B1167" s="340"/>
      <c r="C1167" s="308" t="s">
        <v>282</v>
      </c>
      <c r="D1167" s="308"/>
      <c r="E1167" s="52" t="s">
        <v>103</v>
      </c>
      <c r="F1167" s="52" t="s">
        <v>194</v>
      </c>
      <c r="G1167" s="308" t="s">
        <v>158</v>
      </c>
      <c r="H1167" s="308"/>
      <c r="I1167" s="309">
        <v>510000</v>
      </c>
      <c r="J1167" s="309"/>
      <c r="K1167" s="53">
        <v>0</v>
      </c>
      <c r="L1167" s="309">
        <v>510000</v>
      </c>
      <c r="M1167" s="309"/>
      <c r="N1167" s="53">
        <v>0</v>
      </c>
      <c r="O1167" s="311">
        <v>100</v>
      </c>
      <c r="P1167" s="311"/>
      <c r="Q1167" s="311"/>
      <c r="R1167" s="55">
        <v>0</v>
      </c>
    </row>
    <row r="1168" spans="1:18" ht="36.75" customHeight="1" x14ac:dyDescent="0.2">
      <c r="A1168" s="339" t="s">
        <v>867</v>
      </c>
      <c r="B1168" s="340"/>
      <c r="C1168" s="308" t="s">
        <v>282</v>
      </c>
      <c r="D1168" s="308"/>
      <c r="E1168" s="202" t="s">
        <v>103</v>
      </c>
      <c r="F1168" s="202" t="s">
        <v>868</v>
      </c>
      <c r="G1168" s="308"/>
      <c r="H1168" s="308"/>
      <c r="I1168" s="309">
        <v>8118000</v>
      </c>
      <c r="J1168" s="309"/>
      <c r="K1168" s="203">
        <v>0</v>
      </c>
      <c r="L1168" s="309">
        <v>8118000</v>
      </c>
      <c r="M1168" s="309"/>
      <c r="N1168" s="203">
        <v>0</v>
      </c>
      <c r="O1168" s="311">
        <v>100</v>
      </c>
      <c r="P1168" s="311"/>
      <c r="Q1168" s="311"/>
      <c r="R1168" s="55">
        <v>0</v>
      </c>
    </row>
    <row r="1169" spans="1:19" ht="41.25" customHeight="1" x14ac:dyDescent="0.2">
      <c r="A1169" s="346" t="s">
        <v>147</v>
      </c>
      <c r="B1169" s="347"/>
      <c r="C1169" s="326" t="s">
        <v>282</v>
      </c>
      <c r="D1169" s="326"/>
      <c r="E1169" s="200" t="s">
        <v>103</v>
      </c>
      <c r="F1169" s="200" t="s">
        <v>868</v>
      </c>
      <c r="G1169" s="326" t="s">
        <v>148</v>
      </c>
      <c r="H1169" s="326"/>
      <c r="I1169" s="327">
        <v>8118000</v>
      </c>
      <c r="J1169" s="327"/>
      <c r="K1169" s="201">
        <v>0</v>
      </c>
      <c r="L1169" s="327">
        <v>8118000</v>
      </c>
      <c r="M1169" s="327"/>
      <c r="N1169" s="201">
        <v>0</v>
      </c>
      <c r="O1169" s="329">
        <v>100</v>
      </c>
      <c r="P1169" s="329"/>
      <c r="Q1169" s="329"/>
      <c r="R1169" s="56">
        <v>0</v>
      </c>
    </row>
    <row r="1170" spans="1:19" ht="45.75" customHeight="1" x14ac:dyDescent="0.2">
      <c r="A1170" s="339" t="s">
        <v>157</v>
      </c>
      <c r="B1170" s="340"/>
      <c r="C1170" s="308" t="s">
        <v>282</v>
      </c>
      <c r="D1170" s="308"/>
      <c r="E1170" s="52" t="s">
        <v>103</v>
      </c>
      <c r="F1170" s="52" t="s">
        <v>868</v>
      </c>
      <c r="G1170" s="308" t="s">
        <v>158</v>
      </c>
      <c r="H1170" s="308"/>
      <c r="I1170" s="309">
        <v>8118000</v>
      </c>
      <c r="J1170" s="309"/>
      <c r="K1170" s="53">
        <v>0</v>
      </c>
      <c r="L1170" s="309">
        <v>8118000</v>
      </c>
      <c r="M1170" s="309"/>
      <c r="N1170" s="53">
        <v>0</v>
      </c>
      <c r="O1170" s="311">
        <v>100</v>
      </c>
      <c r="P1170" s="311"/>
      <c r="Q1170" s="311"/>
      <c r="R1170" s="55">
        <v>0</v>
      </c>
    </row>
    <row r="1171" spans="1:19" ht="36" customHeight="1" x14ac:dyDescent="0.2">
      <c r="A1171" s="373" t="s">
        <v>869</v>
      </c>
      <c r="B1171" s="374"/>
      <c r="C1171" s="375" t="s">
        <v>282</v>
      </c>
      <c r="D1171" s="375"/>
      <c r="E1171" s="76" t="s">
        <v>115</v>
      </c>
      <c r="F1171" s="76"/>
      <c r="G1171" s="375"/>
      <c r="H1171" s="375"/>
      <c r="I1171" s="376">
        <v>227101200</v>
      </c>
      <c r="J1171" s="376"/>
      <c r="K1171" s="77">
        <v>216141000</v>
      </c>
      <c r="L1171" s="376">
        <v>222016309.66</v>
      </c>
      <c r="M1171" s="376"/>
      <c r="N1171" s="77">
        <v>211056300</v>
      </c>
      <c r="O1171" s="377">
        <v>97.760958400924352</v>
      </c>
      <c r="P1171" s="377"/>
      <c r="Q1171" s="377"/>
      <c r="R1171" s="78">
        <v>97.647507876802635</v>
      </c>
    </row>
    <row r="1172" spans="1:19" ht="33.75" customHeight="1" x14ac:dyDescent="0.2">
      <c r="A1172" s="344" t="s">
        <v>201</v>
      </c>
      <c r="B1172" s="345"/>
      <c r="C1172" s="336" t="s">
        <v>282</v>
      </c>
      <c r="D1172" s="336"/>
      <c r="E1172" s="60" t="s">
        <v>115</v>
      </c>
      <c r="F1172" s="60" t="s">
        <v>202</v>
      </c>
      <c r="G1172" s="336"/>
      <c r="H1172" s="336"/>
      <c r="I1172" s="330">
        <v>80880000</v>
      </c>
      <c r="J1172" s="330"/>
      <c r="K1172" s="58">
        <v>80880000</v>
      </c>
      <c r="L1172" s="330">
        <v>75796086.819999993</v>
      </c>
      <c r="M1172" s="330"/>
      <c r="N1172" s="58">
        <v>75796100</v>
      </c>
      <c r="O1172" s="332">
        <v>93.714251755687428</v>
      </c>
      <c r="P1172" s="332"/>
      <c r="Q1172" s="332"/>
      <c r="R1172" s="61">
        <v>93.714268051434217</v>
      </c>
      <c r="S1172" s="68"/>
    </row>
    <row r="1173" spans="1:19" ht="36.75" customHeight="1" x14ac:dyDescent="0.2">
      <c r="A1173" s="339" t="s">
        <v>203</v>
      </c>
      <c r="B1173" s="340"/>
      <c r="C1173" s="308" t="s">
        <v>282</v>
      </c>
      <c r="D1173" s="308"/>
      <c r="E1173" s="52" t="s">
        <v>115</v>
      </c>
      <c r="F1173" s="52" t="s">
        <v>204</v>
      </c>
      <c r="G1173" s="308"/>
      <c r="H1173" s="308"/>
      <c r="I1173" s="330">
        <v>80880000</v>
      </c>
      <c r="J1173" s="330"/>
      <c r="K1173" s="58">
        <v>80880000</v>
      </c>
      <c r="L1173" s="330">
        <v>75796086.819999993</v>
      </c>
      <c r="M1173" s="330"/>
      <c r="N1173" s="58">
        <v>75796100</v>
      </c>
      <c r="O1173" s="332">
        <v>93.714251755687428</v>
      </c>
      <c r="P1173" s="332"/>
      <c r="Q1173" s="332"/>
      <c r="R1173" s="55">
        <v>93.714268051434217</v>
      </c>
    </row>
    <row r="1174" spans="1:19" ht="52.5" customHeight="1" x14ac:dyDescent="0.2">
      <c r="A1174" s="339" t="s">
        <v>205</v>
      </c>
      <c r="B1174" s="340"/>
      <c r="C1174" s="308" t="s">
        <v>282</v>
      </c>
      <c r="D1174" s="308"/>
      <c r="E1174" s="52" t="s">
        <v>115</v>
      </c>
      <c r="F1174" s="52" t="s">
        <v>206</v>
      </c>
      <c r="G1174" s="308"/>
      <c r="H1174" s="308"/>
      <c r="I1174" s="330">
        <v>80880000</v>
      </c>
      <c r="J1174" s="330"/>
      <c r="K1174" s="58">
        <v>80880000</v>
      </c>
      <c r="L1174" s="330">
        <v>75796086.819999993</v>
      </c>
      <c r="M1174" s="330"/>
      <c r="N1174" s="58">
        <v>75796100</v>
      </c>
      <c r="O1174" s="332">
        <v>93.714251755687428</v>
      </c>
      <c r="P1174" s="332"/>
      <c r="Q1174" s="332"/>
      <c r="R1174" s="55">
        <v>93.714268051434217</v>
      </c>
    </row>
    <row r="1175" spans="1:19" ht="108" customHeight="1" x14ac:dyDescent="0.2">
      <c r="A1175" s="339" t="s">
        <v>207</v>
      </c>
      <c r="B1175" s="340"/>
      <c r="C1175" s="308" t="s">
        <v>282</v>
      </c>
      <c r="D1175" s="308"/>
      <c r="E1175" s="52" t="s">
        <v>115</v>
      </c>
      <c r="F1175" s="52" t="s">
        <v>208</v>
      </c>
      <c r="G1175" s="308"/>
      <c r="H1175" s="308"/>
      <c r="I1175" s="330">
        <v>80880000</v>
      </c>
      <c r="J1175" s="330"/>
      <c r="K1175" s="58">
        <v>80880000</v>
      </c>
      <c r="L1175" s="330">
        <v>75796086.819999993</v>
      </c>
      <c r="M1175" s="330"/>
      <c r="N1175" s="58">
        <v>75796100</v>
      </c>
      <c r="O1175" s="332">
        <v>93.714251755687428</v>
      </c>
      <c r="P1175" s="332"/>
      <c r="Q1175" s="332"/>
      <c r="R1175" s="55">
        <v>93.714268051434217</v>
      </c>
    </row>
    <row r="1176" spans="1:19" ht="55.5" customHeight="1" x14ac:dyDescent="0.2">
      <c r="A1176" s="339" t="s">
        <v>110</v>
      </c>
      <c r="B1176" s="340"/>
      <c r="C1176" s="308" t="s">
        <v>282</v>
      </c>
      <c r="D1176" s="308"/>
      <c r="E1176" s="52" t="s">
        <v>115</v>
      </c>
      <c r="F1176" s="52" t="s">
        <v>208</v>
      </c>
      <c r="G1176" s="308" t="s">
        <v>111</v>
      </c>
      <c r="H1176" s="308"/>
      <c r="I1176" s="330">
        <v>880000</v>
      </c>
      <c r="J1176" s="330"/>
      <c r="K1176" s="58">
        <v>880000</v>
      </c>
      <c r="L1176" s="330">
        <v>712602.71</v>
      </c>
      <c r="M1176" s="330"/>
      <c r="N1176" s="58">
        <v>712600</v>
      </c>
      <c r="O1176" s="332">
        <v>80.977580681818168</v>
      </c>
      <c r="P1176" s="332"/>
      <c r="Q1176" s="332"/>
      <c r="R1176" s="55">
        <v>80.977272727272734</v>
      </c>
    </row>
    <row r="1177" spans="1:19" ht="63" customHeight="1" x14ac:dyDescent="0.2">
      <c r="A1177" s="339" t="s">
        <v>112</v>
      </c>
      <c r="B1177" s="340"/>
      <c r="C1177" s="308" t="s">
        <v>282</v>
      </c>
      <c r="D1177" s="308"/>
      <c r="E1177" s="52" t="s">
        <v>115</v>
      </c>
      <c r="F1177" s="52" t="s">
        <v>208</v>
      </c>
      <c r="G1177" s="308" t="s">
        <v>113</v>
      </c>
      <c r="H1177" s="308"/>
      <c r="I1177" s="330">
        <v>880000</v>
      </c>
      <c r="J1177" s="330"/>
      <c r="K1177" s="58">
        <v>880000</v>
      </c>
      <c r="L1177" s="330">
        <v>712602.71</v>
      </c>
      <c r="M1177" s="330"/>
      <c r="N1177" s="58">
        <v>712600</v>
      </c>
      <c r="O1177" s="332">
        <v>80.977580681818168</v>
      </c>
      <c r="P1177" s="332"/>
      <c r="Q1177" s="332"/>
      <c r="R1177" s="55">
        <v>80.977272727272734</v>
      </c>
    </row>
    <row r="1178" spans="1:19" ht="36" customHeight="1" x14ac:dyDescent="0.2">
      <c r="A1178" s="339" t="s">
        <v>147</v>
      </c>
      <c r="B1178" s="340"/>
      <c r="C1178" s="308" t="s">
        <v>282</v>
      </c>
      <c r="D1178" s="308"/>
      <c r="E1178" s="52" t="s">
        <v>115</v>
      </c>
      <c r="F1178" s="52" t="s">
        <v>208</v>
      </c>
      <c r="G1178" s="308" t="s">
        <v>148</v>
      </c>
      <c r="H1178" s="308"/>
      <c r="I1178" s="330">
        <v>80000000</v>
      </c>
      <c r="J1178" s="330"/>
      <c r="K1178" s="58">
        <v>80000000</v>
      </c>
      <c r="L1178" s="330">
        <v>75083484.109999999</v>
      </c>
      <c r="M1178" s="330"/>
      <c r="N1178" s="58">
        <v>75083500</v>
      </c>
      <c r="O1178" s="332">
        <v>93.854355137499994</v>
      </c>
      <c r="P1178" s="332"/>
      <c r="Q1178" s="332"/>
      <c r="R1178" s="55">
        <v>93.854375000000005</v>
      </c>
    </row>
    <row r="1179" spans="1:19" ht="38.25" customHeight="1" x14ac:dyDescent="0.2">
      <c r="A1179" s="339" t="s">
        <v>870</v>
      </c>
      <c r="B1179" s="340"/>
      <c r="C1179" s="308" t="s">
        <v>282</v>
      </c>
      <c r="D1179" s="308"/>
      <c r="E1179" s="202" t="s">
        <v>115</v>
      </c>
      <c r="F1179" s="202" t="s">
        <v>208</v>
      </c>
      <c r="G1179" s="308" t="s">
        <v>871</v>
      </c>
      <c r="H1179" s="308"/>
      <c r="I1179" s="330">
        <v>80000000</v>
      </c>
      <c r="J1179" s="330"/>
      <c r="K1179" s="206">
        <v>80000000</v>
      </c>
      <c r="L1179" s="330">
        <v>75083484.109999999</v>
      </c>
      <c r="M1179" s="330"/>
      <c r="N1179" s="206">
        <v>75083500</v>
      </c>
      <c r="O1179" s="332">
        <v>93.854355137499994</v>
      </c>
      <c r="P1179" s="332"/>
      <c r="Q1179" s="332"/>
      <c r="R1179" s="55">
        <v>93.854375000000005</v>
      </c>
    </row>
    <row r="1180" spans="1:19" ht="39.75" customHeight="1" x14ac:dyDescent="0.2">
      <c r="A1180" s="371" t="s">
        <v>131</v>
      </c>
      <c r="B1180" s="372"/>
      <c r="C1180" s="343" t="s">
        <v>282</v>
      </c>
      <c r="D1180" s="343"/>
      <c r="E1180" s="212" t="s">
        <v>115</v>
      </c>
      <c r="F1180" s="212" t="s">
        <v>132</v>
      </c>
      <c r="G1180" s="343"/>
      <c r="H1180" s="343"/>
      <c r="I1180" s="333">
        <v>146221200</v>
      </c>
      <c r="J1180" s="333"/>
      <c r="K1180" s="210">
        <v>135261000</v>
      </c>
      <c r="L1180" s="333">
        <v>146220222.84</v>
      </c>
      <c r="M1180" s="333"/>
      <c r="N1180" s="210">
        <v>135260200</v>
      </c>
      <c r="O1180" s="335">
        <v>99.999331724811455</v>
      </c>
      <c r="P1180" s="335"/>
      <c r="Q1180" s="335"/>
      <c r="R1180" s="213">
        <v>99.999408550875714</v>
      </c>
    </row>
    <row r="1181" spans="1:19" ht="42.75" customHeight="1" x14ac:dyDescent="0.2">
      <c r="A1181" s="339" t="s">
        <v>872</v>
      </c>
      <c r="B1181" s="340"/>
      <c r="C1181" s="308" t="s">
        <v>282</v>
      </c>
      <c r="D1181" s="308"/>
      <c r="E1181" s="52" t="s">
        <v>115</v>
      </c>
      <c r="F1181" s="52" t="s">
        <v>873</v>
      </c>
      <c r="G1181" s="308"/>
      <c r="H1181" s="308"/>
      <c r="I1181" s="309">
        <v>10960200</v>
      </c>
      <c r="J1181" s="309"/>
      <c r="K1181" s="53">
        <v>0</v>
      </c>
      <c r="L1181" s="309">
        <v>10959996.6</v>
      </c>
      <c r="M1181" s="309"/>
      <c r="N1181" s="53">
        <v>0</v>
      </c>
      <c r="O1181" s="311">
        <v>99.998144194448997</v>
      </c>
      <c r="P1181" s="311"/>
      <c r="Q1181" s="311"/>
      <c r="R1181" s="55">
        <v>0</v>
      </c>
    </row>
    <row r="1182" spans="1:19" ht="92.25" customHeight="1" x14ac:dyDescent="0.2">
      <c r="A1182" s="339" t="s">
        <v>874</v>
      </c>
      <c r="B1182" s="340"/>
      <c r="C1182" s="308" t="s">
        <v>282</v>
      </c>
      <c r="D1182" s="308"/>
      <c r="E1182" s="52" t="s">
        <v>115</v>
      </c>
      <c r="F1182" s="52" t="s">
        <v>875</v>
      </c>
      <c r="G1182" s="308"/>
      <c r="H1182" s="308"/>
      <c r="I1182" s="309">
        <v>10960200</v>
      </c>
      <c r="J1182" s="309"/>
      <c r="K1182" s="53">
        <v>0</v>
      </c>
      <c r="L1182" s="309">
        <v>10959996.6</v>
      </c>
      <c r="M1182" s="309"/>
      <c r="N1182" s="53">
        <v>0</v>
      </c>
      <c r="O1182" s="311">
        <v>99.998144194448997</v>
      </c>
      <c r="P1182" s="311"/>
      <c r="Q1182" s="311"/>
      <c r="R1182" s="55">
        <v>0</v>
      </c>
    </row>
    <row r="1183" spans="1:19" ht="40.5" customHeight="1" x14ac:dyDescent="0.2">
      <c r="A1183" s="339" t="s">
        <v>876</v>
      </c>
      <c r="B1183" s="340"/>
      <c r="C1183" s="308" t="s">
        <v>282</v>
      </c>
      <c r="D1183" s="308"/>
      <c r="E1183" s="52" t="s">
        <v>115</v>
      </c>
      <c r="F1183" s="52" t="s">
        <v>877</v>
      </c>
      <c r="G1183" s="308"/>
      <c r="H1183" s="308"/>
      <c r="I1183" s="309">
        <v>10960200</v>
      </c>
      <c r="J1183" s="309"/>
      <c r="K1183" s="53">
        <v>0</v>
      </c>
      <c r="L1183" s="309">
        <v>10959996.6</v>
      </c>
      <c r="M1183" s="309"/>
      <c r="N1183" s="53">
        <v>0</v>
      </c>
      <c r="O1183" s="311">
        <v>99.998144194448997</v>
      </c>
      <c r="P1183" s="311"/>
      <c r="Q1183" s="311"/>
      <c r="R1183" s="55">
        <v>0</v>
      </c>
    </row>
    <row r="1184" spans="1:19" ht="35.25" customHeight="1" x14ac:dyDescent="0.2">
      <c r="A1184" s="339" t="s">
        <v>147</v>
      </c>
      <c r="B1184" s="340"/>
      <c r="C1184" s="308" t="s">
        <v>282</v>
      </c>
      <c r="D1184" s="308"/>
      <c r="E1184" s="52" t="s">
        <v>115</v>
      </c>
      <c r="F1184" s="52" t="s">
        <v>877</v>
      </c>
      <c r="G1184" s="308" t="s">
        <v>148</v>
      </c>
      <c r="H1184" s="308"/>
      <c r="I1184" s="309">
        <v>10960200</v>
      </c>
      <c r="J1184" s="309"/>
      <c r="K1184" s="53">
        <v>0</v>
      </c>
      <c r="L1184" s="309">
        <v>10959996.6</v>
      </c>
      <c r="M1184" s="309"/>
      <c r="N1184" s="53">
        <v>0</v>
      </c>
      <c r="O1184" s="311">
        <v>99.998144194448997</v>
      </c>
      <c r="P1184" s="311"/>
      <c r="Q1184" s="311"/>
      <c r="R1184" s="55">
        <v>0</v>
      </c>
    </row>
    <row r="1185" spans="1:18" ht="54.75" customHeight="1" x14ac:dyDescent="0.2">
      <c r="A1185" s="339" t="s">
        <v>157</v>
      </c>
      <c r="B1185" s="340"/>
      <c r="C1185" s="308" t="s">
        <v>282</v>
      </c>
      <c r="D1185" s="308"/>
      <c r="E1185" s="52" t="s">
        <v>115</v>
      </c>
      <c r="F1185" s="52" t="s">
        <v>877</v>
      </c>
      <c r="G1185" s="308" t="s">
        <v>158</v>
      </c>
      <c r="H1185" s="308"/>
      <c r="I1185" s="309">
        <v>10960200</v>
      </c>
      <c r="J1185" s="309"/>
      <c r="K1185" s="53">
        <v>0</v>
      </c>
      <c r="L1185" s="309">
        <v>10959996.6</v>
      </c>
      <c r="M1185" s="309"/>
      <c r="N1185" s="53">
        <v>0</v>
      </c>
      <c r="O1185" s="311">
        <v>99.998144194448997</v>
      </c>
      <c r="P1185" s="311"/>
      <c r="Q1185" s="311"/>
      <c r="R1185" s="55">
        <v>0</v>
      </c>
    </row>
    <row r="1186" spans="1:18" ht="78" customHeight="1" x14ac:dyDescent="0.2">
      <c r="A1186" s="344" t="s">
        <v>878</v>
      </c>
      <c r="B1186" s="345"/>
      <c r="C1186" s="336" t="s">
        <v>282</v>
      </c>
      <c r="D1186" s="336"/>
      <c r="E1186" s="60" t="s">
        <v>115</v>
      </c>
      <c r="F1186" s="60" t="s">
        <v>879</v>
      </c>
      <c r="G1186" s="336"/>
      <c r="H1186" s="336"/>
      <c r="I1186" s="330">
        <v>135261000</v>
      </c>
      <c r="J1186" s="330"/>
      <c r="K1186" s="58">
        <v>135261000</v>
      </c>
      <c r="L1186" s="330">
        <v>135260226.24000001</v>
      </c>
      <c r="M1186" s="330"/>
      <c r="N1186" s="58">
        <v>135260200</v>
      </c>
      <c r="O1186" s="332">
        <v>99.999427950406997</v>
      </c>
      <c r="P1186" s="332"/>
      <c r="Q1186" s="332"/>
      <c r="R1186" s="61">
        <v>99.999408550875714</v>
      </c>
    </row>
    <row r="1187" spans="1:18" ht="102.75" customHeight="1" x14ac:dyDescent="0.2">
      <c r="A1187" s="339" t="s">
        <v>880</v>
      </c>
      <c r="B1187" s="340"/>
      <c r="C1187" s="308" t="s">
        <v>282</v>
      </c>
      <c r="D1187" s="308"/>
      <c r="E1187" s="52" t="s">
        <v>115</v>
      </c>
      <c r="F1187" s="52" t="s">
        <v>881</v>
      </c>
      <c r="G1187" s="308"/>
      <c r="H1187" s="308"/>
      <c r="I1187" s="330">
        <v>135261000</v>
      </c>
      <c r="J1187" s="330"/>
      <c r="K1187" s="58">
        <v>135261000</v>
      </c>
      <c r="L1187" s="330">
        <v>135260226.24000001</v>
      </c>
      <c r="M1187" s="330"/>
      <c r="N1187" s="58">
        <v>135260200</v>
      </c>
      <c r="O1187" s="332">
        <v>99.999427950406997</v>
      </c>
      <c r="P1187" s="332"/>
      <c r="Q1187" s="332"/>
      <c r="R1187" s="55">
        <v>99.999408550875714</v>
      </c>
    </row>
    <row r="1188" spans="1:18" ht="85.5" customHeight="1" x14ac:dyDescent="0.2">
      <c r="A1188" s="339" t="s">
        <v>882</v>
      </c>
      <c r="B1188" s="340"/>
      <c r="C1188" s="308" t="s">
        <v>282</v>
      </c>
      <c r="D1188" s="308"/>
      <c r="E1188" s="226" t="s">
        <v>115</v>
      </c>
      <c r="F1188" s="226" t="s">
        <v>883</v>
      </c>
      <c r="G1188" s="308"/>
      <c r="H1188" s="308"/>
      <c r="I1188" s="330">
        <v>135261000</v>
      </c>
      <c r="J1188" s="330"/>
      <c r="K1188" s="227">
        <v>135261000</v>
      </c>
      <c r="L1188" s="330">
        <v>135260226.24000001</v>
      </c>
      <c r="M1188" s="330"/>
      <c r="N1188" s="227">
        <v>135260200</v>
      </c>
      <c r="O1188" s="332">
        <v>99.999427950406997</v>
      </c>
      <c r="P1188" s="332"/>
      <c r="Q1188" s="332"/>
      <c r="R1188" s="55">
        <v>99.999408550875714</v>
      </c>
    </row>
    <row r="1189" spans="1:18" ht="39" customHeight="1" x14ac:dyDescent="0.2">
      <c r="A1189" s="346" t="s">
        <v>147</v>
      </c>
      <c r="B1189" s="347"/>
      <c r="C1189" s="326" t="s">
        <v>282</v>
      </c>
      <c r="D1189" s="326"/>
      <c r="E1189" s="200" t="s">
        <v>115</v>
      </c>
      <c r="F1189" s="200" t="s">
        <v>883</v>
      </c>
      <c r="G1189" s="326" t="s">
        <v>148</v>
      </c>
      <c r="H1189" s="326"/>
      <c r="I1189" s="333">
        <v>79938573</v>
      </c>
      <c r="J1189" s="333"/>
      <c r="K1189" s="210">
        <v>79938600</v>
      </c>
      <c r="L1189" s="333">
        <v>79938573</v>
      </c>
      <c r="M1189" s="333"/>
      <c r="N1189" s="210">
        <v>79938600</v>
      </c>
      <c r="O1189" s="335">
        <v>100</v>
      </c>
      <c r="P1189" s="335"/>
      <c r="Q1189" s="335"/>
      <c r="R1189" s="56">
        <v>100</v>
      </c>
    </row>
    <row r="1190" spans="1:18" ht="45.75" customHeight="1" x14ac:dyDescent="0.2">
      <c r="A1190" s="339" t="s">
        <v>157</v>
      </c>
      <c r="B1190" s="340"/>
      <c r="C1190" s="308" t="s">
        <v>282</v>
      </c>
      <c r="D1190" s="308"/>
      <c r="E1190" s="52" t="s">
        <v>115</v>
      </c>
      <c r="F1190" s="52" t="s">
        <v>883</v>
      </c>
      <c r="G1190" s="308" t="s">
        <v>158</v>
      </c>
      <c r="H1190" s="308"/>
      <c r="I1190" s="330">
        <v>79938573</v>
      </c>
      <c r="J1190" s="330"/>
      <c r="K1190" s="58">
        <v>79938600</v>
      </c>
      <c r="L1190" s="330">
        <v>79938573</v>
      </c>
      <c r="M1190" s="330"/>
      <c r="N1190" s="58">
        <v>79938600</v>
      </c>
      <c r="O1190" s="332">
        <v>100</v>
      </c>
      <c r="P1190" s="332"/>
      <c r="Q1190" s="332"/>
      <c r="R1190" s="55">
        <v>100</v>
      </c>
    </row>
    <row r="1191" spans="1:18" ht="45" customHeight="1" x14ac:dyDescent="0.2">
      <c r="A1191" s="339" t="s">
        <v>303</v>
      </c>
      <c r="B1191" s="340"/>
      <c r="C1191" s="308" t="s">
        <v>282</v>
      </c>
      <c r="D1191" s="308"/>
      <c r="E1191" s="52" t="s">
        <v>115</v>
      </c>
      <c r="F1191" s="52" t="s">
        <v>883</v>
      </c>
      <c r="G1191" s="308" t="s">
        <v>304</v>
      </c>
      <c r="H1191" s="308"/>
      <c r="I1191" s="330">
        <v>55322427</v>
      </c>
      <c r="J1191" s="330"/>
      <c r="K1191" s="58">
        <v>55322400</v>
      </c>
      <c r="L1191" s="330">
        <v>55321653.240000002</v>
      </c>
      <c r="M1191" s="330"/>
      <c r="N1191" s="58">
        <v>55321700</v>
      </c>
      <c r="O1191" s="332">
        <v>99.998601362879469</v>
      </c>
      <c r="P1191" s="332"/>
      <c r="Q1191" s="332"/>
      <c r="R1191" s="55">
        <v>99.99873468974593</v>
      </c>
    </row>
    <row r="1192" spans="1:18" ht="30.75" customHeight="1" x14ac:dyDescent="0.2">
      <c r="A1192" s="339" t="s">
        <v>305</v>
      </c>
      <c r="B1192" s="340"/>
      <c r="C1192" s="308" t="s">
        <v>282</v>
      </c>
      <c r="D1192" s="308"/>
      <c r="E1192" s="52" t="s">
        <v>115</v>
      </c>
      <c r="F1192" s="52" t="s">
        <v>883</v>
      </c>
      <c r="G1192" s="308" t="s">
        <v>306</v>
      </c>
      <c r="H1192" s="308"/>
      <c r="I1192" s="330">
        <v>55322427</v>
      </c>
      <c r="J1192" s="330"/>
      <c r="K1192" s="58">
        <v>55322400</v>
      </c>
      <c r="L1192" s="330">
        <v>55321653.240000002</v>
      </c>
      <c r="M1192" s="330"/>
      <c r="N1192" s="58">
        <v>55321700</v>
      </c>
      <c r="O1192" s="332">
        <v>99.998601362879469</v>
      </c>
      <c r="P1192" s="332"/>
      <c r="Q1192" s="332"/>
      <c r="R1192" s="55">
        <v>99.99873468974593</v>
      </c>
    </row>
    <row r="1193" spans="1:18" ht="39" customHeight="1" x14ac:dyDescent="0.2">
      <c r="A1193" s="373" t="s">
        <v>884</v>
      </c>
      <c r="B1193" s="374"/>
      <c r="C1193" s="375" t="s">
        <v>282</v>
      </c>
      <c r="D1193" s="375"/>
      <c r="E1193" s="76" t="s">
        <v>186</v>
      </c>
      <c r="F1193" s="76"/>
      <c r="G1193" s="375"/>
      <c r="H1193" s="375"/>
      <c r="I1193" s="376">
        <v>300000</v>
      </c>
      <c r="J1193" s="376"/>
      <c r="K1193" s="77">
        <v>0</v>
      </c>
      <c r="L1193" s="376">
        <v>300000</v>
      </c>
      <c r="M1193" s="376"/>
      <c r="N1193" s="77">
        <v>0</v>
      </c>
      <c r="O1193" s="377">
        <v>100</v>
      </c>
      <c r="P1193" s="377"/>
      <c r="Q1193" s="377"/>
      <c r="R1193" s="78">
        <v>0</v>
      </c>
    </row>
    <row r="1194" spans="1:18" ht="33" customHeight="1" x14ac:dyDescent="0.2">
      <c r="A1194" s="339" t="s">
        <v>116</v>
      </c>
      <c r="B1194" s="340"/>
      <c r="C1194" s="308" t="s">
        <v>282</v>
      </c>
      <c r="D1194" s="308"/>
      <c r="E1194" s="52" t="s">
        <v>186</v>
      </c>
      <c r="F1194" s="52" t="s">
        <v>117</v>
      </c>
      <c r="G1194" s="308"/>
      <c r="H1194" s="308"/>
      <c r="I1194" s="309">
        <v>300000</v>
      </c>
      <c r="J1194" s="309"/>
      <c r="K1194" s="53">
        <v>0</v>
      </c>
      <c r="L1194" s="309">
        <v>300000</v>
      </c>
      <c r="M1194" s="309"/>
      <c r="N1194" s="53">
        <v>0</v>
      </c>
      <c r="O1194" s="311">
        <v>100</v>
      </c>
      <c r="P1194" s="311"/>
      <c r="Q1194" s="311"/>
      <c r="R1194" s="55">
        <v>0</v>
      </c>
    </row>
    <row r="1195" spans="1:18" ht="55.5" customHeight="1" x14ac:dyDescent="0.2">
      <c r="A1195" s="339" t="s">
        <v>885</v>
      </c>
      <c r="B1195" s="340"/>
      <c r="C1195" s="308" t="s">
        <v>282</v>
      </c>
      <c r="D1195" s="308"/>
      <c r="E1195" s="52" t="s">
        <v>186</v>
      </c>
      <c r="F1195" s="52" t="s">
        <v>886</v>
      </c>
      <c r="G1195" s="308"/>
      <c r="H1195" s="308"/>
      <c r="I1195" s="309">
        <v>300000</v>
      </c>
      <c r="J1195" s="309"/>
      <c r="K1195" s="53">
        <v>0</v>
      </c>
      <c r="L1195" s="309">
        <v>300000</v>
      </c>
      <c r="M1195" s="309"/>
      <c r="N1195" s="53">
        <v>0</v>
      </c>
      <c r="O1195" s="311">
        <v>100</v>
      </c>
      <c r="P1195" s="311"/>
      <c r="Q1195" s="311"/>
      <c r="R1195" s="55">
        <v>0</v>
      </c>
    </row>
    <row r="1196" spans="1:18" ht="48" customHeight="1" x14ac:dyDescent="0.2">
      <c r="A1196" s="339" t="s">
        <v>887</v>
      </c>
      <c r="B1196" s="340"/>
      <c r="C1196" s="308" t="s">
        <v>282</v>
      </c>
      <c r="D1196" s="308"/>
      <c r="E1196" s="52" t="s">
        <v>186</v>
      </c>
      <c r="F1196" s="52" t="s">
        <v>888</v>
      </c>
      <c r="G1196" s="308"/>
      <c r="H1196" s="308"/>
      <c r="I1196" s="309">
        <v>300000</v>
      </c>
      <c r="J1196" s="309"/>
      <c r="K1196" s="53">
        <v>0</v>
      </c>
      <c r="L1196" s="309">
        <v>300000</v>
      </c>
      <c r="M1196" s="309"/>
      <c r="N1196" s="53">
        <v>0</v>
      </c>
      <c r="O1196" s="311">
        <v>100</v>
      </c>
      <c r="P1196" s="311"/>
      <c r="Q1196" s="311"/>
      <c r="R1196" s="55">
        <v>0</v>
      </c>
    </row>
    <row r="1197" spans="1:18" ht="47.25" customHeight="1" x14ac:dyDescent="0.2">
      <c r="A1197" s="339" t="s">
        <v>889</v>
      </c>
      <c r="B1197" s="340"/>
      <c r="C1197" s="308" t="s">
        <v>282</v>
      </c>
      <c r="D1197" s="308"/>
      <c r="E1197" s="52" t="s">
        <v>186</v>
      </c>
      <c r="F1197" s="52" t="s">
        <v>890</v>
      </c>
      <c r="G1197" s="308"/>
      <c r="H1197" s="308"/>
      <c r="I1197" s="309">
        <v>300000</v>
      </c>
      <c r="J1197" s="309"/>
      <c r="K1197" s="53">
        <v>0</v>
      </c>
      <c r="L1197" s="309">
        <v>300000</v>
      </c>
      <c r="M1197" s="309"/>
      <c r="N1197" s="53">
        <v>0</v>
      </c>
      <c r="O1197" s="311">
        <v>100</v>
      </c>
      <c r="P1197" s="311"/>
      <c r="Q1197" s="311"/>
      <c r="R1197" s="55">
        <v>0</v>
      </c>
    </row>
    <row r="1198" spans="1:18" ht="60.75" customHeight="1" x14ac:dyDescent="0.2">
      <c r="A1198" s="339" t="s">
        <v>215</v>
      </c>
      <c r="B1198" s="340"/>
      <c r="C1198" s="308" t="s">
        <v>282</v>
      </c>
      <c r="D1198" s="308"/>
      <c r="E1198" s="52" t="s">
        <v>186</v>
      </c>
      <c r="F1198" s="52" t="s">
        <v>890</v>
      </c>
      <c r="G1198" s="308" t="s">
        <v>216</v>
      </c>
      <c r="H1198" s="308"/>
      <c r="I1198" s="309">
        <v>300000</v>
      </c>
      <c r="J1198" s="309"/>
      <c r="K1198" s="53">
        <v>0</v>
      </c>
      <c r="L1198" s="309">
        <v>300000</v>
      </c>
      <c r="M1198" s="309"/>
      <c r="N1198" s="53">
        <v>0</v>
      </c>
      <c r="O1198" s="311">
        <v>100</v>
      </c>
      <c r="P1198" s="311"/>
      <c r="Q1198" s="311"/>
      <c r="R1198" s="55">
        <v>0</v>
      </c>
    </row>
    <row r="1199" spans="1:18" ht="87" customHeight="1" x14ac:dyDescent="0.2">
      <c r="A1199" s="339" t="s">
        <v>623</v>
      </c>
      <c r="B1199" s="340"/>
      <c r="C1199" s="308" t="s">
        <v>282</v>
      </c>
      <c r="D1199" s="308"/>
      <c r="E1199" s="52" t="s">
        <v>186</v>
      </c>
      <c r="F1199" s="52" t="s">
        <v>890</v>
      </c>
      <c r="G1199" s="308" t="s">
        <v>624</v>
      </c>
      <c r="H1199" s="308"/>
      <c r="I1199" s="309">
        <v>300000</v>
      </c>
      <c r="J1199" s="309"/>
      <c r="K1199" s="53">
        <v>0</v>
      </c>
      <c r="L1199" s="309">
        <v>300000</v>
      </c>
      <c r="M1199" s="309"/>
      <c r="N1199" s="53">
        <v>0</v>
      </c>
      <c r="O1199" s="311">
        <v>100</v>
      </c>
      <c r="P1199" s="311"/>
      <c r="Q1199" s="311"/>
      <c r="R1199" s="55">
        <v>0</v>
      </c>
    </row>
    <row r="1200" spans="1:18" ht="32.25" customHeight="1" x14ac:dyDescent="0.2">
      <c r="A1200" s="355" t="s">
        <v>891</v>
      </c>
      <c r="B1200" s="356"/>
      <c r="C1200" s="357" t="s">
        <v>192</v>
      </c>
      <c r="D1200" s="357"/>
      <c r="E1200" s="228"/>
      <c r="F1200" s="228"/>
      <c r="G1200" s="357"/>
      <c r="H1200" s="357"/>
      <c r="I1200" s="358">
        <v>554135500.58000004</v>
      </c>
      <c r="J1200" s="358"/>
      <c r="K1200" s="229">
        <v>0</v>
      </c>
      <c r="L1200" s="358">
        <v>552646952.40999997</v>
      </c>
      <c r="M1200" s="358"/>
      <c r="N1200" s="229">
        <v>0</v>
      </c>
      <c r="O1200" s="359">
        <v>99.731374696542261</v>
      </c>
      <c r="P1200" s="359"/>
      <c r="Q1200" s="359"/>
      <c r="R1200" s="71">
        <v>0</v>
      </c>
    </row>
    <row r="1201" spans="1:18" ht="36" customHeight="1" x14ac:dyDescent="0.2">
      <c r="A1201" s="378" t="s">
        <v>892</v>
      </c>
      <c r="B1201" s="379"/>
      <c r="C1201" s="380" t="s">
        <v>192</v>
      </c>
      <c r="D1201" s="380"/>
      <c r="E1201" s="218" t="s">
        <v>83</v>
      </c>
      <c r="F1201" s="218"/>
      <c r="G1201" s="380"/>
      <c r="H1201" s="380"/>
      <c r="I1201" s="381">
        <v>543465510.58000004</v>
      </c>
      <c r="J1201" s="381"/>
      <c r="K1201" s="219">
        <v>0</v>
      </c>
      <c r="L1201" s="381">
        <v>543257762.75</v>
      </c>
      <c r="M1201" s="381"/>
      <c r="N1201" s="219">
        <v>0</v>
      </c>
      <c r="O1201" s="382">
        <v>99.961773502465988</v>
      </c>
      <c r="P1201" s="382"/>
      <c r="Q1201" s="382"/>
      <c r="R1201" s="220">
        <v>0</v>
      </c>
    </row>
    <row r="1202" spans="1:18" ht="26.25" customHeight="1" x14ac:dyDescent="0.2">
      <c r="A1202" s="339" t="s">
        <v>893</v>
      </c>
      <c r="B1202" s="340"/>
      <c r="C1202" s="308" t="s">
        <v>192</v>
      </c>
      <c r="D1202" s="308"/>
      <c r="E1202" s="52" t="s">
        <v>83</v>
      </c>
      <c r="F1202" s="52" t="s">
        <v>894</v>
      </c>
      <c r="G1202" s="308"/>
      <c r="H1202" s="308"/>
      <c r="I1202" s="309">
        <v>543372574.98000002</v>
      </c>
      <c r="J1202" s="309"/>
      <c r="K1202" s="53">
        <v>0</v>
      </c>
      <c r="L1202" s="309">
        <v>543164827.14999998</v>
      </c>
      <c r="M1202" s="309"/>
      <c r="N1202" s="53">
        <v>0</v>
      </c>
      <c r="O1202" s="311">
        <v>99.961766964406024</v>
      </c>
      <c r="P1202" s="311"/>
      <c r="Q1202" s="311"/>
      <c r="R1202" s="55">
        <v>0</v>
      </c>
    </row>
    <row r="1203" spans="1:18" ht="42.75" customHeight="1" x14ac:dyDescent="0.2">
      <c r="A1203" s="339" t="s">
        <v>895</v>
      </c>
      <c r="B1203" s="340"/>
      <c r="C1203" s="308" t="s">
        <v>192</v>
      </c>
      <c r="D1203" s="308"/>
      <c r="E1203" s="52" t="s">
        <v>83</v>
      </c>
      <c r="F1203" s="52" t="s">
        <v>896</v>
      </c>
      <c r="G1203" s="308"/>
      <c r="H1203" s="308"/>
      <c r="I1203" s="309">
        <v>323230967.75999999</v>
      </c>
      <c r="J1203" s="309"/>
      <c r="K1203" s="53">
        <v>0</v>
      </c>
      <c r="L1203" s="309">
        <v>323023219.93000001</v>
      </c>
      <c r="M1203" s="309"/>
      <c r="N1203" s="53">
        <v>0</v>
      </c>
      <c r="O1203" s="311">
        <v>99.935727745568542</v>
      </c>
      <c r="P1203" s="311"/>
      <c r="Q1203" s="311"/>
      <c r="R1203" s="55">
        <v>0</v>
      </c>
    </row>
    <row r="1204" spans="1:18" ht="66.75" customHeight="1" x14ac:dyDescent="0.2">
      <c r="A1204" s="339" t="s">
        <v>897</v>
      </c>
      <c r="B1204" s="340"/>
      <c r="C1204" s="308" t="s">
        <v>192</v>
      </c>
      <c r="D1204" s="308"/>
      <c r="E1204" s="52" t="s">
        <v>83</v>
      </c>
      <c r="F1204" s="52" t="s">
        <v>898</v>
      </c>
      <c r="G1204" s="308"/>
      <c r="H1204" s="308"/>
      <c r="I1204" s="309">
        <v>323230967.75999999</v>
      </c>
      <c r="J1204" s="309"/>
      <c r="K1204" s="53">
        <v>0</v>
      </c>
      <c r="L1204" s="309">
        <v>323023219.93000001</v>
      </c>
      <c r="M1204" s="309"/>
      <c r="N1204" s="53">
        <v>0</v>
      </c>
      <c r="O1204" s="311">
        <v>99.935727745568542</v>
      </c>
      <c r="P1204" s="311"/>
      <c r="Q1204" s="311"/>
      <c r="R1204" s="55">
        <v>0</v>
      </c>
    </row>
    <row r="1205" spans="1:18" ht="63.75" customHeight="1" x14ac:dyDescent="0.2">
      <c r="A1205" s="339" t="s">
        <v>899</v>
      </c>
      <c r="B1205" s="340"/>
      <c r="C1205" s="308" t="s">
        <v>192</v>
      </c>
      <c r="D1205" s="308"/>
      <c r="E1205" s="52" t="s">
        <v>83</v>
      </c>
      <c r="F1205" s="52" t="s">
        <v>900</v>
      </c>
      <c r="G1205" s="308"/>
      <c r="H1205" s="308"/>
      <c r="I1205" s="309">
        <v>22108417.07</v>
      </c>
      <c r="J1205" s="309"/>
      <c r="K1205" s="53">
        <v>0</v>
      </c>
      <c r="L1205" s="309">
        <v>21968312.879999999</v>
      </c>
      <c r="M1205" s="309"/>
      <c r="N1205" s="53">
        <v>0</v>
      </c>
      <c r="O1205" s="311">
        <v>99.366285747385703</v>
      </c>
      <c r="P1205" s="311"/>
      <c r="Q1205" s="311"/>
      <c r="R1205" s="55">
        <v>0</v>
      </c>
    </row>
    <row r="1206" spans="1:18" ht="51.75" customHeight="1" x14ac:dyDescent="0.2">
      <c r="A1206" s="339" t="s">
        <v>110</v>
      </c>
      <c r="B1206" s="340"/>
      <c r="C1206" s="308" t="s">
        <v>192</v>
      </c>
      <c r="D1206" s="308"/>
      <c r="E1206" s="52" t="s">
        <v>83</v>
      </c>
      <c r="F1206" s="52" t="s">
        <v>900</v>
      </c>
      <c r="G1206" s="308" t="s">
        <v>111</v>
      </c>
      <c r="H1206" s="308"/>
      <c r="I1206" s="309">
        <v>22108417.07</v>
      </c>
      <c r="J1206" s="309"/>
      <c r="K1206" s="53">
        <v>0</v>
      </c>
      <c r="L1206" s="309">
        <v>21968312.879999999</v>
      </c>
      <c r="M1206" s="309"/>
      <c r="N1206" s="53">
        <v>0</v>
      </c>
      <c r="O1206" s="311">
        <v>99.366285747385703</v>
      </c>
      <c r="P1206" s="311"/>
      <c r="Q1206" s="311"/>
      <c r="R1206" s="55">
        <v>0</v>
      </c>
    </row>
    <row r="1207" spans="1:18" ht="50.25" customHeight="1" x14ac:dyDescent="0.2">
      <c r="A1207" s="339" t="s">
        <v>112</v>
      </c>
      <c r="B1207" s="340"/>
      <c r="C1207" s="308" t="s">
        <v>192</v>
      </c>
      <c r="D1207" s="308"/>
      <c r="E1207" s="52" t="s">
        <v>83</v>
      </c>
      <c r="F1207" s="52" t="s">
        <v>900</v>
      </c>
      <c r="G1207" s="308" t="s">
        <v>113</v>
      </c>
      <c r="H1207" s="308"/>
      <c r="I1207" s="309">
        <v>22108417.07</v>
      </c>
      <c r="J1207" s="309"/>
      <c r="K1207" s="53">
        <v>0</v>
      </c>
      <c r="L1207" s="309">
        <v>21968312.879999999</v>
      </c>
      <c r="M1207" s="309"/>
      <c r="N1207" s="53">
        <v>0</v>
      </c>
      <c r="O1207" s="311">
        <v>99.366285747385703</v>
      </c>
      <c r="P1207" s="311"/>
      <c r="Q1207" s="311"/>
      <c r="R1207" s="55">
        <v>0</v>
      </c>
    </row>
    <row r="1208" spans="1:18" ht="60" customHeight="1" x14ac:dyDescent="0.2">
      <c r="A1208" s="339" t="s">
        <v>901</v>
      </c>
      <c r="B1208" s="340"/>
      <c r="C1208" s="308" t="s">
        <v>192</v>
      </c>
      <c r="D1208" s="308"/>
      <c r="E1208" s="52" t="s">
        <v>83</v>
      </c>
      <c r="F1208" s="52" t="s">
        <v>902</v>
      </c>
      <c r="G1208" s="308"/>
      <c r="H1208" s="308"/>
      <c r="I1208" s="309">
        <v>301122550.69</v>
      </c>
      <c r="J1208" s="309"/>
      <c r="K1208" s="53">
        <v>0</v>
      </c>
      <c r="L1208" s="309">
        <v>301054907.05000001</v>
      </c>
      <c r="M1208" s="309"/>
      <c r="N1208" s="53">
        <v>0</v>
      </c>
      <c r="O1208" s="311">
        <v>99.977536175937345</v>
      </c>
      <c r="P1208" s="311"/>
      <c r="Q1208" s="311"/>
      <c r="R1208" s="55">
        <v>0</v>
      </c>
    </row>
    <row r="1209" spans="1:18" ht="54" customHeight="1" x14ac:dyDescent="0.2">
      <c r="A1209" s="339" t="s">
        <v>215</v>
      </c>
      <c r="B1209" s="340"/>
      <c r="C1209" s="308" t="s">
        <v>192</v>
      </c>
      <c r="D1209" s="308"/>
      <c r="E1209" s="52" t="s">
        <v>83</v>
      </c>
      <c r="F1209" s="52" t="s">
        <v>902</v>
      </c>
      <c r="G1209" s="308" t="s">
        <v>216</v>
      </c>
      <c r="H1209" s="308"/>
      <c r="I1209" s="309">
        <v>301122550.69</v>
      </c>
      <c r="J1209" s="309"/>
      <c r="K1209" s="53">
        <v>0</v>
      </c>
      <c r="L1209" s="309">
        <v>301054907.05000001</v>
      </c>
      <c r="M1209" s="309"/>
      <c r="N1209" s="53">
        <v>0</v>
      </c>
      <c r="O1209" s="311">
        <v>99.977536175937345</v>
      </c>
      <c r="P1209" s="311"/>
      <c r="Q1209" s="311"/>
      <c r="R1209" s="55">
        <v>0</v>
      </c>
    </row>
    <row r="1210" spans="1:18" ht="37.5" customHeight="1" x14ac:dyDescent="0.2">
      <c r="A1210" s="339" t="s">
        <v>217</v>
      </c>
      <c r="B1210" s="340"/>
      <c r="C1210" s="308" t="s">
        <v>192</v>
      </c>
      <c r="D1210" s="308"/>
      <c r="E1210" s="52" t="s">
        <v>83</v>
      </c>
      <c r="F1210" s="52" t="s">
        <v>902</v>
      </c>
      <c r="G1210" s="308" t="s">
        <v>218</v>
      </c>
      <c r="H1210" s="308"/>
      <c r="I1210" s="309">
        <v>119704196.88</v>
      </c>
      <c r="J1210" s="309"/>
      <c r="K1210" s="53">
        <v>0</v>
      </c>
      <c r="L1210" s="309">
        <v>119704196.88</v>
      </c>
      <c r="M1210" s="309"/>
      <c r="N1210" s="53">
        <v>0</v>
      </c>
      <c r="O1210" s="311">
        <v>100</v>
      </c>
      <c r="P1210" s="311"/>
      <c r="Q1210" s="311"/>
      <c r="R1210" s="55">
        <v>0</v>
      </c>
    </row>
    <row r="1211" spans="1:18" ht="35.25" customHeight="1" x14ac:dyDescent="0.2">
      <c r="A1211" s="339" t="s">
        <v>231</v>
      </c>
      <c r="B1211" s="340"/>
      <c r="C1211" s="308" t="s">
        <v>192</v>
      </c>
      <c r="D1211" s="308"/>
      <c r="E1211" s="52" t="s">
        <v>83</v>
      </c>
      <c r="F1211" s="52" t="s">
        <v>902</v>
      </c>
      <c r="G1211" s="308" t="s">
        <v>232</v>
      </c>
      <c r="H1211" s="308"/>
      <c r="I1211" s="309">
        <v>181418353.81</v>
      </c>
      <c r="J1211" s="309"/>
      <c r="K1211" s="53">
        <v>0</v>
      </c>
      <c r="L1211" s="309">
        <v>181350710.16999999</v>
      </c>
      <c r="M1211" s="309"/>
      <c r="N1211" s="53">
        <v>0</v>
      </c>
      <c r="O1211" s="311">
        <v>99.962714004079842</v>
      </c>
      <c r="P1211" s="311"/>
      <c r="Q1211" s="311"/>
      <c r="R1211" s="55">
        <v>0</v>
      </c>
    </row>
    <row r="1212" spans="1:18" ht="39" customHeight="1" x14ac:dyDescent="0.2">
      <c r="A1212" s="383" t="s">
        <v>903</v>
      </c>
      <c r="B1212" s="384"/>
      <c r="C1212" s="385" t="s">
        <v>192</v>
      </c>
      <c r="D1212" s="385"/>
      <c r="E1212" s="223" t="s">
        <v>83</v>
      </c>
      <c r="F1212" s="223" t="s">
        <v>904</v>
      </c>
      <c r="G1212" s="385"/>
      <c r="H1212" s="385"/>
      <c r="I1212" s="386">
        <v>220141607.22</v>
      </c>
      <c r="J1212" s="386"/>
      <c r="K1212" s="224">
        <v>0</v>
      </c>
      <c r="L1212" s="386">
        <v>220141607.22</v>
      </c>
      <c r="M1212" s="386"/>
      <c r="N1212" s="224">
        <v>0</v>
      </c>
      <c r="O1212" s="387">
        <v>100</v>
      </c>
      <c r="P1212" s="387"/>
      <c r="Q1212" s="387"/>
      <c r="R1212" s="225">
        <v>0</v>
      </c>
    </row>
    <row r="1213" spans="1:18" ht="36.75" customHeight="1" x14ac:dyDescent="0.2">
      <c r="A1213" s="339" t="s">
        <v>905</v>
      </c>
      <c r="B1213" s="340"/>
      <c r="C1213" s="308" t="s">
        <v>192</v>
      </c>
      <c r="D1213" s="308"/>
      <c r="E1213" s="221" t="s">
        <v>83</v>
      </c>
      <c r="F1213" s="221" t="s">
        <v>906</v>
      </c>
      <c r="G1213" s="308"/>
      <c r="H1213" s="308"/>
      <c r="I1213" s="309">
        <v>215088607.22</v>
      </c>
      <c r="J1213" s="309"/>
      <c r="K1213" s="222">
        <v>0</v>
      </c>
      <c r="L1213" s="309">
        <v>215088607.22</v>
      </c>
      <c r="M1213" s="309"/>
      <c r="N1213" s="222">
        <v>0</v>
      </c>
      <c r="O1213" s="311">
        <v>100</v>
      </c>
      <c r="P1213" s="311"/>
      <c r="Q1213" s="311"/>
      <c r="R1213" s="55">
        <v>0</v>
      </c>
    </row>
    <row r="1214" spans="1:18" ht="74.25" customHeight="1" x14ac:dyDescent="0.2">
      <c r="A1214" s="339" t="s">
        <v>907</v>
      </c>
      <c r="B1214" s="340"/>
      <c r="C1214" s="308" t="s">
        <v>192</v>
      </c>
      <c r="D1214" s="308"/>
      <c r="E1214" s="221" t="s">
        <v>83</v>
      </c>
      <c r="F1214" s="221" t="s">
        <v>908</v>
      </c>
      <c r="G1214" s="308"/>
      <c r="H1214" s="308"/>
      <c r="I1214" s="309">
        <v>215088607.22</v>
      </c>
      <c r="J1214" s="309"/>
      <c r="K1214" s="222">
        <v>0</v>
      </c>
      <c r="L1214" s="309">
        <v>215088607.22</v>
      </c>
      <c r="M1214" s="309"/>
      <c r="N1214" s="222">
        <v>0</v>
      </c>
      <c r="O1214" s="311">
        <v>100</v>
      </c>
      <c r="P1214" s="311"/>
      <c r="Q1214" s="311"/>
      <c r="R1214" s="55">
        <v>0</v>
      </c>
    </row>
    <row r="1215" spans="1:18" ht="50.25" customHeight="1" x14ac:dyDescent="0.2">
      <c r="A1215" s="339" t="s">
        <v>215</v>
      </c>
      <c r="B1215" s="340"/>
      <c r="C1215" s="308" t="s">
        <v>192</v>
      </c>
      <c r="D1215" s="308"/>
      <c r="E1215" s="221" t="s">
        <v>83</v>
      </c>
      <c r="F1215" s="221" t="s">
        <v>908</v>
      </c>
      <c r="G1215" s="308" t="s">
        <v>216</v>
      </c>
      <c r="H1215" s="308"/>
      <c r="I1215" s="309">
        <v>215088607.22</v>
      </c>
      <c r="J1215" s="309"/>
      <c r="K1215" s="222">
        <v>0</v>
      </c>
      <c r="L1215" s="309">
        <v>215088607.22</v>
      </c>
      <c r="M1215" s="309"/>
      <c r="N1215" s="222">
        <v>0</v>
      </c>
      <c r="O1215" s="311">
        <v>100</v>
      </c>
      <c r="P1215" s="311"/>
      <c r="Q1215" s="311"/>
      <c r="R1215" s="55">
        <v>0</v>
      </c>
    </row>
    <row r="1216" spans="1:18" ht="36.75" customHeight="1" x14ac:dyDescent="0.2">
      <c r="A1216" s="339" t="s">
        <v>217</v>
      </c>
      <c r="B1216" s="340"/>
      <c r="C1216" s="308" t="s">
        <v>192</v>
      </c>
      <c r="D1216" s="308"/>
      <c r="E1216" s="221" t="s">
        <v>83</v>
      </c>
      <c r="F1216" s="221" t="s">
        <v>908</v>
      </c>
      <c r="G1216" s="308" t="s">
        <v>218</v>
      </c>
      <c r="H1216" s="308"/>
      <c r="I1216" s="309">
        <v>156741755.80000001</v>
      </c>
      <c r="J1216" s="309"/>
      <c r="K1216" s="222">
        <v>0</v>
      </c>
      <c r="L1216" s="309">
        <v>156741755.80000001</v>
      </c>
      <c r="M1216" s="309"/>
      <c r="N1216" s="222">
        <v>0</v>
      </c>
      <c r="O1216" s="311">
        <v>100</v>
      </c>
      <c r="P1216" s="311"/>
      <c r="Q1216" s="311"/>
      <c r="R1216" s="55">
        <v>0</v>
      </c>
    </row>
    <row r="1217" spans="1:18" ht="32.25" customHeight="1" x14ac:dyDescent="0.2">
      <c r="A1217" s="339" t="s">
        <v>231</v>
      </c>
      <c r="B1217" s="340"/>
      <c r="C1217" s="308" t="s">
        <v>192</v>
      </c>
      <c r="D1217" s="308"/>
      <c r="E1217" s="221" t="s">
        <v>83</v>
      </c>
      <c r="F1217" s="221" t="s">
        <v>908</v>
      </c>
      <c r="G1217" s="308" t="s">
        <v>232</v>
      </c>
      <c r="H1217" s="308"/>
      <c r="I1217" s="309">
        <v>58346851.420000002</v>
      </c>
      <c r="J1217" s="309"/>
      <c r="K1217" s="222">
        <v>0</v>
      </c>
      <c r="L1217" s="309">
        <v>58346851.420000002</v>
      </c>
      <c r="M1217" s="309"/>
      <c r="N1217" s="222">
        <v>0</v>
      </c>
      <c r="O1217" s="311">
        <v>100</v>
      </c>
      <c r="P1217" s="311"/>
      <c r="Q1217" s="311"/>
      <c r="R1217" s="55">
        <v>0</v>
      </c>
    </row>
    <row r="1218" spans="1:18" ht="84" customHeight="1" x14ac:dyDescent="0.2">
      <c r="A1218" s="339" t="s">
        <v>909</v>
      </c>
      <c r="B1218" s="340"/>
      <c r="C1218" s="308" t="s">
        <v>192</v>
      </c>
      <c r="D1218" s="308"/>
      <c r="E1218" s="221" t="s">
        <v>83</v>
      </c>
      <c r="F1218" s="221" t="s">
        <v>910</v>
      </c>
      <c r="G1218" s="308"/>
      <c r="H1218" s="308"/>
      <c r="I1218" s="309">
        <v>5053000</v>
      </c>
      <c r="J1218" s="309"/>
      <c r="K1218" s="222">
        <v>0</v>
      </c>
      <c r="L1218" s="309">
        <v>5053000</v>
      </c>
      <c r="M1218" s="309"/>
      <c r="N1218" s="222">
        <v>0</v>
      </c>
      <c r="O1218" s="311">
        <v>100</v>
      </c>
      <c r="P1218" s="311"/>
      <c r="Q1218" s="311"/>
      <c r="R1218" s="55">
        <v>0</v>
      </c>
    </row>
    <row r="1219" spans="1:18" ht="75" customHeight="1" x14ac:dyDescent="0.2">
      <c r="A1219" s="339" t="s">
        <v>911</v>
      </c>
      <c r="B1219" s="340"/>
      <c r="C1219" s="308" t="s">
        <v>192</v>
      </c>
      <c r="D1219" s="308"/>
      <c r="E1219" s="52" t="s">
        <v>83</v>
      </c>
      <c r="F1219" s="52" t="s">
        <v>912</v>
      </c>
      <c r="G1219" s="308"/>
      <c r="H1219" s="308"/>
      <c r="I1219" s="309">
        <v>4728000</v>
      </c>
      <c r="J1219" s="309"/>
      <c r="K1219" s="53">
        <v>0</v>
      </c>
      <c r="L1219" s="309">
        <v>4728000</v>
      </c>
      <c r="M1219" s="309"/>
      <c r="N1219" s="53">
        <v>0</v>
      </c>
      <c r="O1219" s="311">
        <v>100</v>
      </c>
      <c r="P1219" s="311"/>
      <c r="Q1219" s="311"/>
      <c r="R1219" s="55">
        <v>0</v>
      </c>
    </row>
    <row r="1220" spans="1:18" ht="47.25" customHeight="1" x14ac:dyDescent="0.2">
      <c r="A1220" s="339" t="s">
        <v>215</v>
      </c>
      <c r="B1220" s="340"/>
      <c r="C1220" s="308" t="s">
        <v>192</v>
      </c>
      <c r="D1220" s="308"/>
      <c r="E1220" s="52" t="s">
        <v>83</v>
      </c>
      <c r="F1220" s="52" t="s">
        <v>912</v>
      </c>
      <c r="G1220" s="308" t="s">
        <v>216</v>
      </c>
      <c r="H1220" s="308"/>
      <c r="I1220" s="309">
        <v>4728000</v>
      </c>
      <c r="J1220" s="309"/>
      <c r="K1220" s="53">
        <v>0</v>
      </c>
      <c r="L1220" s="309">
        <v>4728000</v>
      </c>
      <c r="M1220" s="309"/>
      <c r="N1220" s="53">
        <v>0</v>
      </c>
      <c r="O1220" s="311">
        <v>100</v>
      </c>
      <c r="P1220" s="311"/>
      <c r="Q1220" s="311"/>
      <c r="R1220" s="55">
        <v>0</v>
      </c>
    </row>
    <row r="1221" spans="1:18" ht="33.75" customHeight="1" x14ac:dyDescent="0.2">
      <c r="A1221" s="339" t="s">
        <v>217</v>
      </c>
      <c r="B1221" s="340"/>
      <c r="C1221" s="308" t="s">
        <v>192</v>
      </c>
      <c r="D1221" s="308"/>
      <c r="E1221" s="52" t="s">
        <v>83</v>
      </c>
      <c r="F1221" s="52" t="s">
        <v>912</v>
      </c>
      <c r="G1221" s="308" t="s">
        <v>218</v>
      </c>
      <c r="H1221" s="308"/>
      <c r="I1221" s="309">
        <v>2722929</v>
      </c>
      <c r="J1221" s="309"/>
      <c r="K1221" s="53">
        <v>0</v>
      </c>
      <c r="L1221" s="309">
        <v>2722929</v>
      </c>
      <c r="M1221" s="309"/>
      <c r="N1221" s="53">
        <v>0</v>
      </c>
      <c r="O1221" s="311">
        <v>100</v>
      </c>
      <c r="P1221" s="311"/>
      <c r="Q1221" s="311"/>
      <c r="R1221" s="55">
        <v>0</v>
      </c>
    </row>
    <row r="1222" spans="1:18" ht="32.25" customHeight="1" x14ac:dyDescent="0.2">
      <c r="A1222" s="339" t="s">
        <v>231</v>
      </c>
      <c r="B1222" s="340"/>
      <c r="C1222" s="308" t="s">
        <v>192</v>
      </c>
      <c r="D1222" s="308"/>
      <c r="E1222" s="52" t="s">
        <v>83</v>
      </c>
      <c r="F1222" s="52" t="s">
        <v>912</v>
      </c>
      <c r="G1222" s="308" t="s">
        <v>232</v>
      </c>
      <c r="H1222" s="308"/>
      <c r="I1222" s="309">
        <v>2005071</v>
      </c>
      <c r="J1222" s="309"/>
      <c r="K1222" s="53">
        <v>0</v>
      </c>
      <c r="L1222" s="309">
        <v>2005071</v>
      </c>
      <c r="M1222" s="309"/>
      <c r="N1222" s="53">
        <v>0</v>
      </c>
      <c r="O1222" s="311">
        <v>100</v>
      </c>
      <c r="P1222" s="311"/>
      <c r="Q1222" s="311"/>
      <c r="R1222" s="55">
        <v>0</v>
      </c>
    </row>
    <row r="1223" spans="1:18" ht="57" customHeight="1" x14ac:dyDescent="0.2">
      <c r="A1223" s="339" t="s">
        <v>913</v>
      </c>
      <c r="B1223" s="340"/>
      <c r="C1223" s="308" t="s">
        <v>192</v>
      </c>
      <c r="D1223" s="308"/>
      <c r="E1223" s="221" t="s">
        <v>83</v>
      </c>
      <c r="F1223" s="221" t="s">
        <v>914</v>
      </c>
      <c r="G1223" s="308"/>
      <c r="H1223" s="308"/>
      <c r="I1223" s="309">
        <v>325000</v>
      </c>
      <c r="J1223" s="309"/>
      <c r="K1223" s="222">
        <v>0</v>
      </c>
      <c r="L1223" s="309">
        <v>325000</v>
      </c>
      <c r="M1223" s="309"/>
      <c r="N1223" s="222">
        <v>0</v>
      </c>
      <c r="O1223" s="311">
        <v>100</v>
      </c>
      <c r="P1223" s="311"/>
      <c r="Q1223" s="311"/>
      <c r="R1223" s="55">
        <v>0</v>
      </c>
    </row>
    <row r="1224" spans="1:18" ht="51.75" customHeight="1" x14ac:dyDescent="0.2">
      <c r="A1224" s="346" t="s">
        <v>215</v>
      </c>
      <c r="B1224" s="347"/>
      <c r="C1224" s="326" t="s">
        <v>192</v>
      </c>
      <c r="D1224" s="326"/>
      <c r="E1224" s="200" t="s">
        <v>83</v>
      </c>
      <c r="F1224" s="200" t="s">
        <v>914</v>
      </c>
      <c r="G1224" s="326" t="s">
        <v>216</v>
      </c>
      <c r="H1224" s="326"/>
      <c r="I1224" s="327">
        <v>325000</v>
      </c>
      <c r="J1224" s="327"/>
      <c r="K1224" s="201">
        <v>0</v>
      </c>
      <c r="L1224" s="327">
        <v>325000</v>
      </c>
      <c r="M1224" s="327"/>
      <c r="N1224" s="201">
        <v>0</v>
      </c>
      <c r="O1224" s="329">
        <v>100</v>
      </c>
      <c r="P1224" s="329"/>
      <c r="Q1224" s="329"/>
      <c r="R1224" s="56">
        <v>0</v>
      </c>
    </row>
    <row r="1225" spans="1:18" ht="30.75" customHeight="1" x14ac:dyDescent="0.2">
      <c r="A1225" s="339" t="s">
        <v>217</v>
      </c>
      <c r="B1225" s="340"/>
      <c r="C1225" s="308" t="s">
        <v>192</v>
      </c>
      <c r="D1225" s="308"/>
      <c r="E1225" s="52" t="s">
        <v>83</v>
      </c>
      <c r="F1225" s="52" t="s">
        <v>914</v>
      </c>
      <c r="G1225" s="308" t="s">
        <v>218</v>
      </c>
      <c r="H1225" s="308"/>
      <c r="I1225" s="309">
        <v>260000</v>
      </c>
      <c r="J1225" s="309"/>
      <c r="K1225" s="53">
        <v>0</v>
      </c>
      <c r="L1225" s="309">
        <v>260000</v>
      </c>
      <c r="M1225" s="309"/>
      <c r="N1225" s="53">
        <v>0</v>
      </c>
      <c r="O1225" s="311">
        <v>100</v>
      </c>
      <c r="P1225" s="311"/>
      <c r="Q1225" s="311"/>
      <c r="R1225" s="55">
        <v>0</v>
      </c>
    </row>
    <row r="1226" spans="1:18" ht="41.25" customHeight="1" x14ac:dyDescent="0.2">
      <c r="A1226" s="339" t="s">
        <v>231</v>
      </c>
      <c r="B1226" s="340"/>
      <c r="C1226" s="308" t="s">
        <v>192</v>
      </c>
      <c r="D1226" s="308"/>
      <c r="E1226" s="52" t="s">
        <v>83</v>
      </c>
      <c r="F1226" s="52" t="s">
        <v>914</v>
      </c>
      <c r="G1226" s="308" t="s">
        <v>232</v>
      </c>
      <c r="H1226" s="308"/>
      <c r="I1226" s="309">
        <v>65000</v>
      </c>
      <c r="J1226" s="309"/>
      <c r="K1226" s="53">
        <v>0</v>
      </c>
      <c r="L1226" s="309">
        <v>65000</v>
      </c>
      <c r="M1226" s="309"/>
      <c r="N1226" s="53">
        <v>0</v>
      </c>
      <c r="O1226" s="311">
        <v>100</v>
      </c>
      <c r="P1226" s="311"/>
      <c r="Q1226" s="311"/>
      <c r="R1226" s="55">
        <v>0</v>
      </c>
    </row>
    <row r="1227" spans="1:18" ht="41.25" customHeight="1" x14ac:dyDescent="0.2">
      <c r="A1227" s="339" t="s">
        <v>86</v>
      </c>
      <c r="B1227" s="340"/>
      <c r="C1227" s="308" t="s">
        <v>192</v>
      </c>
      <c r="D1227" s="308"/>
      <c r="E1227" s="52" t="s">
        <v>83</v>
      </c>
      <c r="F1227" s="52" t="s">
        <v>87</v>
      </c>
      <c r="G1227" s="308"/>
      <c r="H1227" s="308"/>
      <c r="I1227" s="309">
        <v>92935.6</v>
      </c>
      <c r="J1227" s="309"/>
      <c r="K1227" s="53">
        <v>0</v>
      </c>
      <c r="L1227" s="309">
        <v>92935.6</v>
      </c>
      <c r="M1227" s="309"/>
      <c r="N1227" s="53">
        <v>0</v>
      </c>
      <c r="O1227" s="311">
        <v>100</v>
      </c>
      <c r="P1227" s="311"/>
      <c r="Q1227" s="311"/>
      <c r="R1227" s="55">
        <v>0</v>
      </c>
    </row>
    <row r="1228" spans="1:18" ht="51.75" customHeight="1" x14ac:dyDescent="0.2">
      <c r="A1228" s="339" t="s">
        <v>139</v>
      </c>
      <c r="B1228" s="340"/>
      <c r="C1228" s="308" t="s">
        <v>192</v>
      </c>
      <c r="D1228" s="308"/>
      <c r="E1228" s="52" t="s">
        <v>83</v>
      </c>
      <c r="F1228" s="52" t="s">
        <v>140</v>
      </c>
      <c r="G1228" s="308"/>
      <c r="H1228" s="308"/>
      <c r="I1228" s="309">
        <v>92935.6</v>
      </c>
      <c r="J1228" s="309"/>
      <c r="K1228" s="53">
        <v>0</v>
      </c>
      <c r="L1228" s="309">
        <v>92935.6</v>
      </c>
      <c r="M1228" s="309"/>
      <c r="N1228" s="53">
        <v>0</v>
      </c>
      <c r="O1228" s="311">
        <v>100</v>
      </c>
      <c r="P1228" s="311"/>
      <c r="Q1228" s="311"/>
      <c r="R1228" s="55">
        <v>0</v>
      </c>
    </row>
    <row r="1229" spans="1:18" ht="62.25" customHeight="1" x14ac:dyDescent="0.2">
      <c r="A1229" s="339" t="s">
        <v>211</v>
      </c>
      <c r="B1229" s="340"/>
      <c r="C1229" s="308" t="s">
        <v>192</v>
      </c>
      <c r="D1229" s="308"/>
      <c r="E1229" s="52" t="s">
        <v>83</v>
      </c>
      <c r="F1229" s="52" t="s">
        <v>212</v>
      </c>
      <c r="G1229" s="308"/>
      <c r="H1229" s="308"/>
      <c r="I1229" s="309">
        <v>92935.6</v>
      </c>
      <c r="J1229" s="309"/>
      <c r="K1229" s="53">
        <v>0</v>
      </c>
      <c r="L1229" s="309">
        <v>92935.6</v>
      </c>
      <c r="M1229" s="309"/>
      <c r="N1229" s="53">
        <v>0</v>
      </c>
      <c r="O1229" s="311">
        <v>100</v>
      </c>
      <c r="P1229" s="311"/>
      <c r="Q1229" s="311"/>
      <c r="R1229" s="55">
        <v>0</v>
      </c>
    </row>
    <row r="1230" spans="1:18" ht="64.5" customHeight="1" x14ac:dyDescent="0.2">
      <c r="A1230" s="339" t="s">
        <v>213</v>
      </c>
      <c r="B1230" s="340"/>
      <c r="C1230" s="308" t="s">
        <v>192</v>
      </c>
      <c r="D1230" s="308"/>
      <c r="E1230" s="52" t="s">
        <v>83</v>
      </c>
      <c r="F1230" s="52" t="s">
        <v>214</v>
      </c>
      <c r="G1230" s="308"/>
      <c r="H1230" s="308"/>
      <c r="I1230" s="309">
        <v>92935.6</v>
      </c>
      <c r="J1230" s="309"/>
      <c r="K1230" s="53">
        <v>0</v>
      </c>
      <c r="L1230" s="309">
        <v>92935.6</v>
      </c>
      <c r="M1230" s="309"/>
      <c r="N1230" s="53">
        <v>0</v>
      </c>
      <c r="O1230" s="311">
        <v>100</v>
      </c>
      <c r="P1230" s="311"/>
      <c r="Q1230" s="311"/>
      <c r="R1230" s="55">
        <v>0</v>
      </c>
    </row>
    <row r="1231" spans="1:18" ht="49.5" customHeight="1" x14ac:dyDescent="0.2">
      <c r="A1231" s="339" t="s">
        <v>303</v>
      </c>
      <c r="B1231" s="340"/>
      <c r="C1231" s="308" t="s">
        <v>192</v>
      </c>
      <c r="D1231" s="308"/>
      <c r="E1231" s="52" t="s">
        <v>83</v>
      </c>
      <c r="F1231" s="52" t="s">
        <v>214</v>
      </c>
      <c r="G1231" s="308" t="s">
        <v>304</v>
      </c>
      <c r="H1231" s="308"/>
      <c r="I1231" s="309">
        <v>92935.6</v>
      </c>
      <c r="J1231" s="309"/>
      <c r="K1231" s="53">
        <v>0</v>
      </c>
      <c r="L1231" s="309">
        <v>92935.6</v>
      </c>
      <c r="M1231" s="309"/>
      <c r="N1231" s="53">
        <v>0</v>
      </c>
      <c r="O1231" s="311">
        <v>100</v>
      </c>
      <c r="P1231" s="311"/>
      <c r="Q1231" s="311"/>
      <c r="R1231" s="55">
        <v>0</v>
      </c>
    </row>
    <row r="1232" spans="1:18" ht="35.25" customHeight="1" x14ac:dyDescent="0.2">
      <c r="A1232" s="339" t="s">
        <v>305</v>
      </c>
      <c r="B1232" s="340"/>
      <c r="C1232" s="308" t="s">
        <v>192</v>
      </c>
      <c r="D1232" s="308"/>
      <c r="E1232" s="52" t="s">
        <v>83</v>
      </c>
      <c r="F1232" s="52" t="s">
        <v>214</v>
      </c>
      <c r="G1232" s="308" t="s">
        <v>306</v>
      </c>
      <c r="H1232" s="308"/>
      <c r="I1232" s="309">
        <v>92935.6</v>
      </c>
      <c r="J1232" s="309"/>
      <c r="K1232" s="53">
        <v>0</v>
      </c>
      <c r="L1232" s="309">
        <v>92935.6</v>
      </c>
      <c r="M1232" s="309"/>
      <c r="N1232" s="53">
        <v>0</v>
      </c>
      <c r="O1232" s="311">
        <v>100</v>
      </c>
      <c r="P1232" s="311"/>
      <c r="Q1232" s="311"/>
      <c r="R1232" s="55">
        <v>0</v>
      </c>
    </row>
    <row r="1233" spans="1:18" ht="27" customHeight="1" x14ac:dyDescent="0.2">
      <c r="A1233" s="373" t="s">
        <v>915</v>
      </c>
      <c r="B1233" s="374"/>
      <c r="C1233" s="375" t="s">
        <v>192</v>
      </c>
      <c r="D1233" s="375"/>
      <c r="E1233" s="76" t="s">
        <v>85</v>
      </c>
      <c r="F1233" s="76"/>
      <c r="G1233" s="375"/>
      <c r="H1233" s="375"/>
      <c r="I1233" s="376">
        <v>10669990</v>
      </c>
      <c r="J1233" s="376"/>
      <c r="K1233" s="77">
        <v>0</v>
      </c>
      <c r="L1233" s="376">
        <v>9389189.6600000001</v>
      </c>
      <c r="M1233" s="376"/>
      <c r="N1233" s="77">
        <v>0</v>
      </c>
      <c r="O1233" s="377">
        <v>87.996236734992252</v>
      </c>
      <c r="P1233" s="377"/>
      <c r="Q1233" s="377"/>
      <c r="R1233" s="78">
        <v>0</v>
      </c>
    </row>
    <row r="1234" spans="1:18" ht="34.5" customHeight="1" x14ac:dyDescent="0.2">
      <c r="A1234" s="339" t="s">
        <v>893</v>
      </c>
      <c r="B1234" s="340"/>
      <c r="C1234" s="308" t="s">
        <v>192</v>
      </c>
      <c r="D1234" s="308"/>
      <c r="E1234" s="52" t="s">
        <v>85</v>
      </c>
      <c r="F1234" s="52" t="s">
        <v>894</v>
      </c>
      <c r="G1234" s="308"/>
      <c r="H1234" s="308"/>
      <c r="I1234" s="309">
        <v>10669990</v>
      </c>
      <c r="J1234" s="309"/>
      <c r="K1234" s="53">
        <v>0</v>
      </c>
      <c r="L1234" s="309">
        <v>9389189.6600000001</v>
      </c>
      <c r="M1234" s="309"/>
      <c r="N1234" s="53">
        <v>0</v>
      </c>
      <c r="O1234" s="311">
        <v>87.996236734992252</v>
      </c>
      <c r="P1234" s="311"/>
      <c r="Q1234" s="311"/>
      <c r="R1234" s="55">
        <v>0</v>
      </c>
    </row>
    <row r="1235" spans="1:18" ht="35.25" customHeight="1" x14ac:dyDescent="0.2">
      <c r="A1235" s="339" t="s">
        <v>895</v>
      </c>
      <c r="B1235" s="340"/>
      <c r="C1235" s="308" t="s">
        <v>192</v>
      </c>
      <c r="D1235" s="308"/>
      <c r="E1235" s="221" t="s">
        <v>85</v>
      </c>
      <c r="F1235" s="221" t="s">
        <v>896</v>
      </c>
      <c r="G1235" s="308"/>
      <c r="H1235" s="308"/>
      <c r="I1235" s="309">
        <v>10669990</v>
      </c>
      <c r="J1235" s="309"/>
      <c r="K1235" s="222">
        <v>0</v>
      </c>
      <c r="L1235" s="309">
        <v>9389189.6600000001</v>
      </c>
      <c r="M1235" s="309"/>
      <c r="N1235" s="222">
        <v>0</v>
      </c>
      <c r="O1235" s="311">
        <v>87.996236734992252</v>
      </c>
      <c r="P1235" s="311"/>
      <c r="Q1235" s="311"/>
      <c r="R1235" s="55">
        <v>0</v>
      </c>
    </row>
    <row r="1236" spans="1:18" ht="69" customHeight="1" x14ac:dyDescent="0.2">
      <c r="A1236" s="346" t="s">
        <v>897</v>
      </c>
      <c r="B1236" s="347"/>
      <c r="C1236" s="326" t="s">
        <v>192</v>
      </c>
      <c r="D1236" s="326"/>
      <c r="E1236" s="200" t="s">
        <v>85</v>
      </c>
      <c r="F1236" s="200" t="s">
        <v>898</v>
      </c>
      <c r="G1236" s="326"/>
      <c r="H1236" s="326"/>
      <c r="I1236" s="327">
        <v>10669990</v>
      </c>
      <c r="J1236" s="327"/>
      <c r="K1236" s="201">
        <v>0</v>
      </c>
      <c r="L1236" s="327">
        <v>9389189.6600000001</v>
      </c>
      <c r="M1236" s="327"/>
      <c r="N1236" s="201">
        <v>0</v>
      </c>
      <c r="O1236" s="329">
        <v>87.996236734992252</v>
      </c>
      <c r="P1236" s="329"/>
      <c r="Q1236" s="329"/>
      <c r="R1236" s="56">
        <v>0</v>
      </c>
    </row>
    <row r="1237" spans="1:18" ht="60" customHeight="1" x14ac:dyDescent="0.2">
      <c r="A1237" s="339" t="s">
        <v>916</v>
      </c>
      <c r="B1237" s="340"/>
      <c r="C1237" s="308" t="s">
        <v>192</v>
      </c>
      <c r="D1237" s="308"/>
      <c r="E1237" s="52" t="s">
        <v>85</v>
      </c>
      <c r="F1237" s="52" t="s">
        <v>917</v>
      </c>
      <c r="G1237" s="308"/>
      <c r="H1237" s="308"/>
      <c r="I1237" s="309">
        <v>10669990</v>
      </c>
      <c r="J1237" s="309"/>
      <c r="K1237" s="53">
        <v>0</v>
      </c>
      <c r="L1237" s="309">
        <v>9389189.6600000001</v>
      </c>
      <c r="M1237" s="309"/>
      <c r="N1237" s="53">
        <v>0</v>
      </c>
      <c r="O1237" s="311">
        <v>87.996236734992252</v>
      </c>
      <c r="P1237" s="311"/>
      <c r="Q1237" s="311"/>
      <c r="R1237" s="55">
        <v>0</v>
      </c>
    </row>
    <row r="1238" spans="1:18" ht="94.5" customHeight="1" x14ac:dyDescent="0.2">
      <c r="A1238" s="339" t="s">
        <v>94</v>
      </c>
      <c r="B1238" s="340"/>
      <c r="C1238" s="308" t="s">
        <v>192</v>
      </c>
      <c r="D1238" s="308"/>
      <c r="E1238" s="52" t="s">
        <v>85</v>
      </c>
      <c r="F1238" s="52" t="s">
        <v>917</v>
      </c>
      <c r="G1238" s="308" t="s">
        <v>95</v>
      </c>
      <c r="H1238" s="308"/>
      <c r="I1238" s="309">
        <v>4563700</v>
      </c>
      <c r="J1238" s="309"/>
      <c r="K1238" s="53">
        <v>0</v>
      </c>
      <c r="L1238" s="309">
        <v>3885501.4</v>
      </c>
      <c r="M1238" s="309"/>
      <c r="N1238" s="53">
        <v>0</v>
      </c>
      <c r="O1238" s="311">
        <v>85.139281723163222</v>
      </c>
      <c r="P1238" s="311"/>
      <c r="Q1238" s="311"/>
      <c r="R1238" s="55">
        <v>0</v>
      </c>
    </row>
    <row r="1239" spans="1:18" ht="38.25" customHeight="1" x14ac:dyDescent="0.2">
      <c r="A1239" s="339" t="s">
        <v>209</v>
      </c>
      <c r="B1239" s="340"/>
      <c r="C1239" s="308" t="s">
        <v>192</v>
      </c>
      <c r="D1239" s="308"/>
      <c r="E1239" s="52" t="s">
        <v>85</v>
      </c>
      <c r="F1239" s="52" t="s">
        <v>917</v>
      </c>
      <c r="G1239" s="308" t="s">
        <v>210</v>
      </c>
      <c r="H1239" s="308"/>
      <c r="I1239" s="309">
        <v>4563700</v>
      </c>
      <c r="J1239" s="309"/>
      <c r="K1239" s="53">
        <v>0</v>
      </c>
      <c r="L1239" s="309">
        <v>3885501.4</v>
      </c>
      <c r="M1239" s="309"/>
      <c r="N1239" s="53">
        <v>0</v>
      </c>
      <c r="O1239" s="311">
        <v>85.139281723163222</v>
      </c>
      <c r="P1239" s="311"/>
      <c r="Q1239" s="311"/>
      <c r="R1239" s="55">
        <v>0</v>
      </c>
    </row>
    <row r="1240" spans="1:18" ht="49.5" customHeight="1" x14ac:dyDescent="0.2">
      <c r="A1240" s="339" t="s">
        <v>110</v>
      </c>
      <c r="B1240" s="340"/>
      <c r="C1240" s="308" t="s">
        <v>192</v>
      </c>
      <c r="D1240" s="308"/>
      <c r="E1240" s="52" t="s">
        <v>85</v>
      </c>
      <c r="F1240" s="52" t="s">
        <v>917</v>
      </c>
      <c r="G1240" s="308" t="s">
        <v>111</v>
      </c>
      <c r="H1240" s="308"/>
      <c r="I1240" s="309">
        <v>4797290</v>
      </c>
      <c r="J1240" s="309"/>
      <c r="K1240" s="53">
        <v>0</v>
      </c>
      <c r="L1240" s="309">
        <v>4194688.26</v>
      </c>
      <c r="M1240" s="309"/>
      <c r="N1240" s="53">
        <v>0</v>
      </c>
      <c r="O1240" s="311">
        <v>87.438705185636053</v>
      </c>
      <c r="P1240" s="311"/>
      <c r="Q1240" s="311"/>
      <c r="R1240" s="55">
        <v>0</v>
      </c>
    </row>
    <row r="1241" spans="1:18" ht="51.75" customHeight="1" x14ac:dyDescent="0.2">
      <c r="A1241" s="339" t="s">
        <v>112</v>
      </c>
      <c r="B1241" s="340"/>
      <c r="C1241" s="308" t="s">
        <v>192</v>
      </c>
      <c r="D1241" s="308"/>
      <c r="E1241" s="52" t="s">
        <v>85</v>
      </c>
      <c r="F1241" s="52" t="s">
        <v>917</v>
      </c>
      <c r="G1241" s="308" t="s">
        <v>113</v>
      </c>
      <c r="H1241" s="308"/>
      <c r="I1241" s="309">
        <v>4797290</v>
      </c>
      <c r="J1241" s="309"/>
      <c r="K1241" s="53">
        <v>0</v>
      </c>
      <c r="L1241" s="309">
        <v>4194688.26</v>
      </c>
      <c r="M1241" s="309"/>
      <c r="N1241" s="53">
        <v>0</v>
      </c>
      <c r="O1241" s="311">
        <v>87.438705185636053</v>
      </c>
      <c r="P1241" s="311"/>
      <c r="Q1241" s="311"/>
      <c r="R1241" s="55">
        <v>0</v>
      </c>
    </row>
    <row r="1242" spans="1:18" ht="30.75" customHeight="1" x14ac:dyDescent="0.2">
      <c r="A1242" s="339" t="s">
        <v>147</v>
      </c>
      <c r="B1242" s="340"/>
      <c r="C1242" s="308" t="s">
        <v>192</v>
      </c>
      <c r="D1242" s="308"/>
      <c r="E1242" s="52" t="s">
        <v>85</v>
      </c>
      <c r="F1242" s="52" t="s">
        <v>917</v>
      </c>
      <c r="G1242" s="308" t="s">
        <v>148</v>
      </c>
      <c r="H1242" s="308"/>
      <c r="I1242" s="309">
        <v>1309000</v>
      </c>
      <c r="J1242" s="309"/>
      <c r="K1242" s="53">
        <v>0</v>
      </c>
      <c r="L1242" s="309">
        <v>1309000</v>
      </c>
      <c r="M1242" s="309"/>
      <c r="N1242" s="53">
        <v>0</v>
      </c>
      <c r="O1242" s="311">
        <v>100</v>
      </c>
      <c r="P1242" s="311"/>
      <c r="Q1242" s="311"/>
      <c r="R1242" s="55">
        <v>0</v>
      </c>
    </row>
    <row r="1243" spans="1:18" ht="30.75" customHeight="1" x14ac:dyDescent="0.2">
      <c r="A1243" s="339" t="s">
        <v>918</v>
      </c>
      <c r="B1243" s="340"/>
      <c r="C1243" s="308" t="s">
        <v>192</v>
      </c>
      <c r="D1243" s="308"/>
      <c r="E1243" s="52" t="s">
        <v>85</v>
      </c>
      <c r="F1243" s="52" t="s">
        <v>917</v>
      </c>
      <c r="G1243" s="308" t="s">
        <v>919</v>
      </c>
      <c r="H1243" s="308"/>
      <c r="I1243" s="309">
        <v>1309000</v>
      </c>
      <c r="J1243" s="309"/>
      <c r="K1243" s="53">
        <v>0</v>
      </c>
      <c r="L1243" s="309">
        <v>1309000</v>
      </c>
      <c r="M1243" s="309"/>
      <c r="N1243" s="53">
        <v>0</v>
      </c>
      <c r="O1243" s="311">
        <v>100</v>
      </c>
      <c r="P1243" s="311"/>
      <c r="Q1243" s="311"/>
      <c r="R1243" s="55">
        <v>0</v>
      </c>
    </row>
    <row r="1244" spans="1:18" ht="30.75" customHeight="1" x14ac:dyDescent="0.2">
      <c r="A1244" s="355" t="s">
        <v>920</v>
      </c>
      <c r="B1244" s="356"/>
      <c r="C1244" s="357" t="s">
        <v>435</v>
      </c>
      <c r="D1244" s="357"/>
      <c r="E1244" s="69"/>
      <c r="F1244" s="69"/>
      <c r="G1244" s="357"/>
      <c r="H1244" s="357"/>
      <c r="I1244" s="358">
        <v>117244069</v>
      </c>
      <c r="J1244" s="358"/>
      <c r="K1244" s="70">
        <v>0</v>
      </c>
      <c r="L1244" s="358">
        <v>116375519</v>
      </c>
      <c r="M1244" s="358"/>
      <c r="N1244" s="70">
        <v>0</v>
      </c>
      <c r="O1244" s="359">
        <v>99.259194936334055</v>
      </c>
      <c r="P1244" s="359"/>
      <c r="Q1244" s="359"/>
      <c r="R1244" s="71">
        <v>0</v>
      </c>
    </row>
    <row r="1245" spans="1:18" ht="36" customHeight="1" x14ac:dyDescent="0.2">
      <c r="A1245" s="373" t="s">
        <v>921</v>
      </c>
      <c r="B1245" s="374"/>
      <c r="C1245" s="375" t="s">
        <v>435</v>
      </c>
      <c r="D1245" s="375"/>
      <c r="E1245" s="76" t="s">
        <v>83</v>
      </c>
      <c r="F1245" s="76"/>
      <c r="G1245" s="375"/>
      <c r="H1245" s="375"/>
      <c r="I1245" s="376">
        <v>59504076</v>
      </c>
      <c r="J1245" s="376"/>
      <c r="K1245" s="77">
        <v>0</v>
      </c>
      <c r="L1245" s="376">
        <v>59492076</v>
      </c>
      <c r="M1245" s="376"/>
      <c r="N1245" s="77">
        <v>0</v>
      </c>
      <c r="O1245" s="377">
        <v>99.979833314275808</v>
      </c>
      <c r="P1245" s="377"/>
      <c r="Q1245" s="377"/>
      <c r="R1245" s="78">
        <v>0</v>
      </c>
    </row>
    <row r="1246" spans="1:18" ht="74.25" customHeight="1" x14ac:dyDescent="0.2">
      <c r="A1246" s="339" t="s">
        <v>233</v>
      </c>
      <c r="B1246" s="340"/>
      <c r="C1246" s="308" t="s">
        <v>435</v>
      </c>
      <c r="D1246" s="308"/>
      <c r="E1246" s="221" t="s">
        <v>83</v>
      </c>
      <c r="F1246" s="221" t="s">
        <v>234</v>
      </c>
      <c r="G1246" s="308"/>
      <c r="H1246" s="308"/>
      <c r="I1246" s="309">
        <v>59504076</v>
      </c>
      <c r="J1246" s="309"/>
      <c r="K1246" s="222">
        <v>0</v>
      </c>
      <c r="L1246" s="309">
        <v>59492076</v>
      </c>
      <c r="M1246" s="309"/>
      <c r="N1246" s="222">
        <v>0</v>
      </c>
      <c r="O1246" s="311">
        <v>99.979833314275808</v>
      </c>
      <c r="P1246" s="311"/>
      <c r="Q1246" s="311"/>
      <c r="R1246" s="55">
        <v>0</v>
      </c>
    </row>
    <row r="1247" spans="1:18" ht="87.75" customHeight="1" x14ac:dyDescent="0.2">
      <c r="A1247" s="346" t="s">
        <v>235</v>
      </c>
      <c r="B1247" s="347"/>
      <c r="C1247" s="326" t="s">
        <v>435</v>
      </c>
      <c r="D1247" s="326"/>
      <c r="E1247" s="200" t="s">
        <v>83</v>
      </c>
      <c r="F1247" s="200" t="s">
        <v>236</v>
      </c>
      <c r="G1247" s="326"/>
      <c r="H1247" s="326"/>
      <c r="I1247" s="327">
        <v>59504076</v>
      </c>
      <c r="J1247" s="327"/>
      <c r="K1247" s="201">
        <v>0</v>
      </c>
      <c r="L1247" s="327">
        <v>59492076</v>
      </c>
      <c r="M1247" s="327"/>
      <c r="N1247" s="201">
        <v>0</v>
      </c>
      <c r="O1247" s="329">
        <v>99.979833314275808</v>
      </c>
      <c r="P1247" s="329"/>
      <c r="Q1247" s="329"/>
      <c r="R1247" s="56">
        <v>0</v>
      </c>
    </row>
    <row r="1248" spans="1:18" ht="75" customHeight="1" x14ac:dyDescent="0.2">
      <c r="A1248" s="339" t="s">
        <v>922</v>
      </c>
      <c r="B1248" s="340"/>
      <c r="C1248" s="308" t="s">
        <v>435</v>
      </c>
      <c r="D1248" s="308"/>
      <c r="E1248" s="52" t="s">
        <v>83</v>
      </c>
      <c r="F1248" s="52" t="s">
        <v>923</v>
      </c>
      <c r="G1248" s="308"/>
      <c r="H1248" s="308"/>
      <c r="I1248" s="309">
        <v>59504076</v>
      </c>
      <c r="J1248" s="309"/>
      <c r="K1248" s="53">
        <v>0</v>
      </c>
      <c r="L1248" s="309">
        <v>59492076</v>
      </c>
      <c r="M1248" s="309"/>
      <c r="N1248" s="53">
        <v>0</v>
      </c>
      <c r="O1248" s="311">
        <v>99.979833314275808</v>
      </c>
      <c r="P1248" s="311"/>
      <c r="Q1248" s="311"/>
      <c r="R1248" s="55">
        <v>0</v>
      </c>
    </row>
    <row r="1249" spans="1:18" ht="207" customHeight="1" x14ac:dyDescent="0.2">
      <c r="A1249" s="339" t="s">
        <v>924</v>
      </c>
      <c r="B1249" s="340"/>
      <c r="C1249" s="308" t="s">
        <v>435</v>
      </c>
      <c r="D1249" s="308"/>
      <c r="E1249" s="52" t="s">
        <v>83</v>
      </c>
      <c r="F1249" s="52" t="s">
        <v>925</v>
      </c>
      <c r="G1249" s="308"/>
      <c r="H1249" s="308"/>
      <c r="I1249" s="309">
        <v>59504076</v>
      </c>
      <c r="J1249" s="309"/>
      <c r="K1249" s="53">
        <v>0</v>
      </c>
      <c r="L1249" s="309">
        <v>59492076</v>
      </c>
      <c r="M1249" s="309"/>
      <c r="N1249" s="53">
        <v>0</v>
      </c>
      <c r="O1249" s="311">
        <v>99.979833314275808</v>
      </c>
      <c r="P1249" s="311"/>
      <c r="Q1249" s="311"/>
      <c r="R1249" s="55">
        <v>0</v>
      </c>
    </row>
    <row r="1250" spans="1:18" ht="46.5" customHeight="1" x14ac:dyDescent="0.2">
      <c r="A1250" s="339" t="s">
        <v>110</v>
      </c>
      <c r="B1250" s="340"/>
      <c r="C1250" s="308" t="s">
        <v>435</v>
      </c>
      <c r="D1250" s="308"/>
      <c r="E1250" s="52" t="s">
        <v>83</v>
      </c>
      <c r="F1250" s="52" t="s">
        <v>925</v>
      </c>
      <c r="G1250" s="308" t="s">
        <v>111</v>
      </c>
      <c r="H1250" s="308"/>
      <c r="I1250" s="309">
        <v>480000</v>
      </c>
      <c r="J1250" s="309"/>
      <c r="K1250" s="53">
        <v>0</v>
      </c>
      <c r="L1250" s="309">
        <v>468000</v>
      </c>
      <c r="M1250" s="309"/>
      <c r="N1250" s="53">
        <v>0</v>
      </c>
      <c r="O1250" s="311">
        <v>97.5</v>
      </c>
      <c r="P1250" s="311"/>
      <c r="Q1250" s="311"/>
      <c r="R1250" s="55">
        <v>0</v>
      </c>
    </row>
    <row r="1251" spans="1:18" ht="48.75" customHeight="1" x14ac:dyDescent="0.2">
      <c r="A1251" s="339" t="s">
        <v>112</v>
      </c>
      <c r="B1251" s="340"/>
      <c r="C1251" s="308" t="s">
        <v>435</v>
      </c>
      <c r="D1251" s="308"/>
      <c r="E1251" s="52" t="s">
        <v>83</v>
      </c>
      <c r="F1251" s="52" t="s">
        <v>925</v>
      </c>
      <c r="G1251" s="308" t="s">
        <v>113</v>
      </c>
      <c r="H1251" s="308"/>
      <c r="I1251" s="309">
        <v>480000</v>
      </c>
      <c r="J1251" s="309"/>
      <c r="K1251" s="53">
        <v>0</v>
      </c>
      <c r="L1251" s="309">
        <v>468000</v>
      </c>
      <c r="M1251" s="309"/>
      <c r="N1251" s="53">
        <v>0</v>
      </c>
      <c r="O1251" s="311">
        <v>97.5</v>
      </c>
      <c r="P1251" s="311"/>
      <c r="Q1251" s="311"/>
      <c r="R1251" s="55">
        <v>0</v>
      </c>
    </row>
    <row r="1252" spans="1:18" ht="54.75" customHeight="1" x14ac:dyDescent="0.2">
      <c r="A1252" s="339" t="s">
        <v>215</v>
      </c>
      <c r="B1252" s="340"/>
      <c r="C1252" s="308" t="s">
        <v>435</v>
      </c>
      <c r="D1252" s="308"/>
      <c r="E1252" s="52" t="s">
        <v>83</v>
      </c>
      <c r="F1252" s="52" t="s">
        <v>925</v>
      </c>
      <c r="G1252" s="308" t="s">
        <v>216</v>
      </c>
      <c r="H1252" s="308"/>
      <c r="I1252" s="309">
        <v>59024076</v>
      </c>
      <c r="J1252" s="309"/>
      <c r="K1252" s="53">
        <v>0</v>
      </c>
      <c r="L1252" s="309">
        <v>59024076</v>
      </c>
      <c r="M1252" s="309"/>
      <c r="N1252" s="53">
        <v>0</v>
      </c>
      <c r="O1252" s="311">
        <v>100</v>
      </c>
      <c r="P1252" s="311"/>
      <c r="Q1252" s="311"/>
      <c r="R1252" s="55">
        <v>0</v>
      </c>
    </row>
    <row r="1253" spans="1:18" ht="47.25" customHeight="1" x14ac:dyDescent="0.2">
      <c r="A1253" s="339" t="s">
        <v>231</v>
      </c>
      <c r="B1253" s="340"/>
      <c r="C1253" s="308" t="s">
        <v>435</v>
      </c>
      <c r="D1253" s="308"/>
      <c r="E1253" s="221" t="s">
        <v>83</v>
      </c>
      <c r="F1253" s="221" t="s">
        <v>925</v>
      </c>
      <c r="G1253" s="308" t="s">
        <v>232</v>
      </c>
      <c r="H1253" s="308"/>
      <c r="I1253" s="309">
        <v>59024076</v>
      </c>
      <c r="J1253" s="309"/>
      <c r="K1253" s="222">
        <v>0</v>
      </c>
      <c r="L1253" s="309">
        <v>59024076</v>
      </c>
      <c r="M1253" s="309"/>
      <c r="N1253" s="222">
        <v>0</v>
      </c>
      <c r="O1253" s="311">
        <v>100</v>
      </c>
      <c r="P1253" s="311"/>
      <c r="Q1253" s="311"/>
      <c r="R1253" s="55">
        <v>0</v>
      </c>
    </row>
    <row r="1254" spans="1:18" ht="38.25" customHeight="1" x14ac:dyDescent="0.2">
      <c r="A1254" s="378" t="s">
        <v>926</v>
      </c>
      <c r="B1254" s="379"/>
      <c r="C1254" s="380" t="s">
        <v>435</v>
      </c>
      <c r="D1254" s="380"/>
      <c r="E1254" s="218" t="s">
        <v>85</v>
      </c>
      <c r="F1254" s="218"/>
      <c r="G1254" s="380"/>
      <c r="H1254" s="380"/>
      <c r="I1254" s="381">
        <v>23500000</v>
      </c>
      <c r="J1254" s="381"/>
      <c r="K1254" s="219">
        <v>0</v>
      </c>
      <c r="L1254" s="381">
        <v>22779100</v>
      </c>
      <c r="M1254" s="381"/>
      <c r="N1254" s="219">
        <v>0</v>
      </c>
      <c r="O1254" s="382">
        <v>96.932340425531919</v>
      </c>
      <c r="P1254" s="382"/>
      <c r="Q1254" s="382"/>
      <c r="R1254" s="220">
        <v>0</v>
      </c>
    </row>
    <row r="1255" spans="1:18" ht="90" customHeight="1" x14ac:dyDescent="0.2">
      <c r="A1255" s="339" t="s">
        <v>233</v>
      </c>
      <c r="B1255" s="340"/>
      <c r="C1255" s="308" t="s">
        <v>435</v>
      </c>
      <c r="D1255" s="308"/>
      <c r="E1255" s="52" t="s">
        <v>85</v>
      </c>
      <c r="F1255" s="52" t="s">
        <v>234</v>
      </c>
      <c r="G1255" s="308"/>
      <c r="H1255" s="308"/>
      <c r="I1255" s="309">
        <v>23500000</v>
      </c>
      <c r="J1255" s="309"/>
      <c r="K1255" s="53">
        <v>0</v>
      </c>
      <c r="L1255" s="309">
        <v>22779100</v>
      </c>
      <c r="M1255" s="309"/>
      <c r="N1255" s="53">
        <v>0</v>
      </c>
      <c r="O1255" s="311">
        <v>96.932340425531919</v>
      </c>
      <c r="P1255" s="311"/>
      <c r="Q1255" s="311"/>
      <c r="R1255" s="55">
        <v>0</v>
      </c>
    </row>
    <row r="1256" spans="1:18" ht="100.5" customHeight="1" x14ac:dyDescent="0.2">
      <c r="A1256" s="339" t="s">
        <v>235</v>
      </c>
      <c r="B1256" s="340"/>
      <c r="C1256" s="308" t="s">
        <v>435</v>
      </c>
      <c r="D1256" s="308"/>
      <c r="E1256" s="52" t="s">
        <v>85</v>
      </c>
      <c r="F1256" s="52" t="s">
        <v>236</v>
      </c>
      <c r="G1256" s="308"/>
      <c r="H1256" s="308"/>
      <c r="I1256" s="309">
        <v>23500000</v>
      </c>
      <c r="J1256" s="309"/>
      <c r="K1256" s="53">
        <v>0</v>
      </c>
      <c r="L1256" s="309">
        <v>22779100</v>
      </c>
      <c r="M1256" s="309"/>
      <c r="N1256" s="53">
        <v>0</v>
      </c>
      <c r="O1256" s="311">
        <v>96.932340425531919</v>
      </c>
      <c r="P1256" s="311"/>
      <c r="Q1256" s="311"/>
      <c r="R1256" s="55">
        <v>0</v>
      </c>
    </row>
    <row r="1257" spans="1:18" ht="78.75" customHeight="1" x14ac:dyDescent="0.2">
      <c r="A1257" s="339" t="s">
        <v>922</v>
      </c>
      <c r="B1257" s="340"/>
      <c r="C1257" s="308" t="s">
        <v>435</v>
      </c>
      <c r="D1257" s="308"/>
      <c r="E1257" s="52" t="s">
        <v>85</v>
      </c>
      <c r="F1257" s="52" t="s">
        <v>923</v>
      </c>
      <c r="G1257" s="308"/>
      <c r="H1257" s="308"/>
      <c r="I1257" s="309">
        <v>23500000</v>
      </c>
      <c r="J1257" s="309"/>
      <c r="K1257" s="53">
        <v>0</v>
      </c>
      <c r="L1257" s="309">
        <v>22779100</v>
      </c>
      <c r="M1257" s="309"/>
      <c r="N1257" s="53">
        <v>0</v>
      </c>
      <c r="O1257" s="311">
        <v>96.932340425531919</v>
      </c>
      <c r="P1257" s="311"/>
      <c r="Q1257" s="311"/>
      <c r="R1257" s="55">
        <v>0</v>
      </c>
    </row>
    <row r="1258" spans="1:18" ht="213" customHeight="1" x14ac:dyDescent="0.2">
      <c r="A1258" s="339" t="s">
        <v>924</v>
      </c>
      <c r="B1258" s="340"/>
      <c r="C1258" s="308" t="s">
        <v>435</v>
      </c>
      <c r="D1258" s="308"/>
      <c r="E1258" s="221" t="s">
        <v>85</v>
      </c>
      <c r="F1258" s="221" t="s">
        <v>925</v>
      </c>
      <c r="G1258" s="308"/>
      <c r="H1258" s="308"/>
      <c r="I1258" s="309">
        <v>23500000</v>
      </c>
      <c r="J1258" s="309"/>
      <c r="K1258" s="222">
        <v>0</v>
      </c>
      <c r="L1258" s="309">
        <v>22779100</v>
      </c>
      <c r="M1258" s="309"/>
      <c r="N1258" s="222">
        <v>0</v>
      </c>
      <c r="O1258" s="311">
        <v>96.932340425531919</v>
      </c>
      <c r="P1258" s="311"/>
      <c r="Q1258" s="311"/>
      <c r="R1258" s="55">
        <v>0</v>
      </c>
    </row>
    <row r="1259" spans="1:18" ht="60.75" customHeight="1" x14ac:dyDescent="0.2">
      <c r="A1259" s="346" t="s">
        <v>110</v>
      </c>
      <c r="B1259" s="347"/>
      <c r="C1259" s="326" t="s">
        <v>435</v>
      </c>
      <c r="D1259" s="326"/>
      <c r="E1259" s="200" t="s">
        <v>85</v>
      </c>
      <c r="F1259" s="200" t="s">
        <v>925</v>
      </c>
      <c r="G1259" s="326" t="s">
        <v>111</v>
      </c>
      <c r="H1259" s="326"/>
      <c r="I1259" s="327">
        <v>7306600</v>
      </c>
      <c r="J1259" s="327"/>
      <c r="K1259" s="201">
        <v>0</v>
      </c>
      <c r="L1259" s="327">
        <v>6585700</v>
      </c>
      <c r="M1259" s="327"/>
      <c r="N1259" s="201">
        <v>0</v>
      </c>
      <c r="O1259" s="329">
        <v>90.133577861111874</v>
      </c>
      <c r="P1259" s="329"/>
      <c r="Q1259" s="329"/>
      <c r="R1259" s="56">
        <v>0</v>
      </c>
    </row>
    <row r="1260" spans="1:18" ht="54.75" customHeight="1" x14ac:dyDescent="0.2">
      <c r="A1260" s="339" t="s">
        <v>112</v>
      </c>
      <c r="B1260" s="340"/>
      <c r="C1260" s="308" t="s">
        <v>435</v>
      </c>
      <c r="D1260" s="308"/>
      <c r="E1260" s="52" t="s">
        <v>85</v>
      </c>
      <c r="F1260" s="52" t="s">
        <v>925</v>
      </c>
      <c r="G1260" s="308" t="s">
        <v>113</v>
      </c>
      <c r="H1260" s="308"/>
      <c r="I1260" s="309">
        <v>7306600</v>
      </c>
      <c r="J1260" s="309"/>
      <c r="K1260" s="53">
        <v>0</v>
      </c>
      <c r="L1260" s="309">
        <v>6585700</v>
      </c>
      <c r="M1260" s="309"/>
      <c r="N1260" s="53">
        <v>0</v>
      </c>
      <c r="O1260" s="311">
        <v>90.133577861111874</v>
      </c>
      <c r="P1260" s="311"/>
      <c r="Q1260" s="311"/>
      <c r="R1260" s="55">
        <v>0</v>
      </c>
    </row>
    <row r="1261" spans="1:18" ht="47.25" customHeight="1" x14ac:dyDescent="0.2">
      <c r="A1261" s="339" t="s">
        <v>215</v>
      </c>
      <c r="B1261" s="340"/>
      <c r="C1261" s="308" t="s">
        <v>435</v>
      </c>
      <c r="D1261" s="308"/>
      <c r="E1261" s="52" t="s">
        <v>85</v>
      </c>
      <c r="F1261" s="52" t="s">
        <v>925</v>
      </c>
      <c r="G1261" s="308" t="s">
        <v>216</v>
      </c>
      <c r="H1261" s="308"/>
      <c r="I1261" s="309">
        <v>16193400</v>
      </c>
      <c r="J1261" s="309"/>
      <c r="K1261" s="53">
        <v>0</v>
      </c>
      <c r="L1261" s="309">
        <v>16193400</v>
      </c>
      <c r="M1261" s="309"/>
      <c r="N1261" s="53">
        <v>0</v>
      </c>
      <c r="O1261" s="311">
        <v>100</v>
      </c>
      <c r="P1261" s="311"/>
      <c r="Q1261" s="311"/>
      <c r="R1261" s="55">
        <v>0</v>
      </c>
    </row>
    <row r="1262" spans="1:18" ht="123.75" customHeight="1" x14ac:dyDescent="0.2">
      <c r="A1262" s="339" t="s">
        <v>231</v>
      </c>
      <c r="B1262" s="340"/>
      <c r="C1262" s="308" t="s">
        <v>435</v>
      </c>
      <c r="D1262" s="308"/>
      <c r="E1262" s="52" t="s">
        <v>85</v>
      </c>
      <c r="F1262" s="52" t="s">
        <v>925</v>
      </c>
      <c r="G1262" s="308" t="s">
        <v>232</v>
      </c>
      <c r="H1262" s="308"/>
      <c r="I1262" s="309">
        <v>16193400</v>
      </c>
      <c r="J1262" s="309"/>
      <c r="K1262" s="53">
        <v>0</v>
      </c>
      <c r="L1262" s="309">
        <v>16193400</v>
      </c>
      <c r="M1262" s="309"/>
      <c r="N1262" s="53">
        <v>0</v>
      </c>
      <c r="O1262" s="311">
        <v>100</v>
      </c>
      <c r="P1262" s="311"/>
      <c r="Q1262" s="311"/>
      <c r="R1262" s="55">
        <v>0</v>
      </c>
    </row>
    <row r="1263" spans="1:18" ht="39" customHeight="1" x14ac:dyDescent="0.2">
      <c r="A1263" s="373" t="s">
        <v>927</v>
      </c>
      <c r="B1263" s="374"/>
      <c r="C1263" s="375" t="s">
        <v>435</v>
      </c>
      <c r="D1263" s="375"/>
      <c r="E1263" s="76" t="s">
        <v>115</v>
      </c>
      <c r="F1263" s="76"/>
      <c r="G1263" s="375"/>
      <c r="H1263" s="375"/>
      <c r="I1263" s="376">
        <v>34239993</v>
      </c>
      <c r="J1263" s="376"/>
      <c r="K1263" s="77">
        <v>0</v>
      </c>
      <c r="L1263" s="376">
        <v>34104343</v>
      </c>
      <c r="M1263" s="376"/>
      <c r="N1263" s="77">
        <v>0</v>
      </c>
      <c r="O1263" s="377">
        <v>99.603825853585889</v>
      </c>
      <c r="P1263" s="377"/>
      <c r="Q1263" s="377"/>
      <c r="R1263" s="78">
        <v>0</v>
      </c>
    </row>
    <row r="1264" spans="1:18" ht="84" customHeight="1" x14ac:dyDescent="0.2">
      <c r="A1264" s="339" t="s">
        <v>233</v>
      </c>
      <c r="B1264" s="340"/>
      <c r="C1264" s="308" t="s">
        <v>435</v>
      </c>
      <c r="D1264" s="308"/>
      <c r="E1264" s="52" t="s">
        <v>115</v>
      </c>
      <c r="F1264" s="52" t="s">
        <v>234</v>
      </c>
      <c r="G1264" s="308"/>
      <c r="H1264" s="308"/>
      <c r="I1264" s="309">
        <v>16460893</v>
      </c>
      <c r="J1264" s="309"/>
      <c r="K1264" s="53">
        <v>0</v>
      </c>
      <c r="L1264" s="309">
        <v>16325243</v>
      </c>
      <c r="M1264" s="309"/>
      <c r="N1264" s="53">
        <v>0</v>
      </c>
      <c r="O1264" s="311">
        <v>99.17592563173821</v>
      </c>
      <c r="P1264" s="311"/>
      <c r="Q1264" s="311"/>
      <c r="R1264" s="55">
        <v>0</v>
      </c>
    </row>
    <row r="1265" spans="1:18" ht="102" customHeight="1" x14ac:dyDescent="0.2">
      <c r="A1265" s="339" t="s">
        <v>235</v>
      </c>
      <c r="B1265" s="340"/>
      <c r="C1265" s="308" t="s">
        <v>435</v>
      </c>
      <c r="D1265" s="308"/>
      <c r="E1265" s="52" t="s">
        <v>115</v>
      </c>
      <c r="F1265" s="52" t="s">
        <v>236</v>
      </c>
      <c r="G1265" s="308"/>
      <c r="H1265" s="308"/>
      <c r="I1265" s="309">
        <v>16460893</v>
      </c>
      <c r="J1265" s="309"/>
      <c r="K1265" s="53">
        <v>0</v>
      </c>
      <c r="L1265" s="309">
        <v>16325243</v>
      </c>
      <c r="M1265" s="309"/>
      <c r="N1265" s="53">
        <v>0</v>
      </c>
      <c r="O1265" s="311">
        <v>99.17592563173821</v>
      </c>
      <c r="P1265" s="311"/>
      <c r="Q1265" s="311"/>
      <c r="R1265" s="55">
        <v>0</v>
      </c>
    </row>
    <row r="1266" spans="1:18" ht="83.25" customHeight="1" x14ac:dyDescent="0.2">
      <c r="A1266" s="383" t="s">
        <v>922</v>
      </c>
      <c r="B1266" s="384"/>
      <c r="C1266" s="385" t="s">
        <v>435</v>
      </c>
      <c r="D1266" s="385"/>
      <c r="E1266" s="274" t="s">
        <v>115</v>
      </c>
      <c r="F1266" s="274" t="s">
        <v>923</v>
      </c>
      <c r="G1266" s="385"/>
      <c r="H1266" s="385"/>
      <c r="I1266" s="386">
        <v>14685500</v>
      </c>
      <c r="J1266" s="386"/>
      <c r="K1266" s="275">
        <v>0</v>
      </c>
      <c r="L1266" s="386">
        <v>14549850</v>
      </c>
      <c r="M1266" s="386"/>
      <c r="N1266" s="275">
        <v>0</v>
      </c>
      <c r="O1266" s="387">
        <v>99.076299751455522</v>
      </c>
      <c r="P1266" s="387"/>
      <c r="Q1266" s="387"/>
      <c r="R1266" s="225">
        <v>0</v>
      </c>
    </row>
    <row r="1267" spans="1:18" ht="205.5" customHeight="1" x14ac:dyDescent="0.2">
      <c r="A1267" s="339" t="s">
        <v>924</v>
      </c>
      <c r="B1267" s="340"/>
      <c r="C1267" s="308" t="s">
        <v>435</v>
      </c>
      <c r="D1267" s="308"/>
      <c r="E1267" s="272" t="s">
        <v>115</v>
      </c>
      <c r="F1267" s="272" t="s">
        <v>925</v>
      </c>
      <c r="G1267" s="308"/>
      <c r="H1267" s="308"/>
      <c r="I1267" s="309">
        <v>14685500</v>
      </c>
      <c r="J1267" s="309"/>
      <c r="K1267" s="273">
        <v>0</v>
      </c>
      <c r="L1267" s="309">
        <v>14549850</v>
      </c>
      <c r="M1267" s="309"/>
      <c r="N1267" s="273">
        <v>0</v>
      </c>
      <c r="O1267" s="311">
        <v>99.076299751455522</v>
      </c>
      <c r="P1267" s="311"/>
      <c r="Q1267" s="311"/>
      <c r="R1267" s="55">
        <v>0</v>
      </c>
    </row>
    <row r="1268" spans="1:18" ht="60" customHeight="1" x14ac:dyDescent="0.2">
      <c r="A1268" s="339" t="s">
        <v>110</v>
      </c>
      <c r="B1268" s="340"/>
      <c r="C1268" s="308" t="s">
        <v>435</v>
      </c>
      <c r="D1268" s="308"/>
      <c r="E1268" s="272" t="s">
        <v>115</v>
      </c>
      <c r="F1268" s="272" t="s">
        <v>925</v>
      </c>
      <c r="G1268" s="308" t="s">
        <v>111</v>
      </c>
      <c r="H1268" s="308"/>
      <c r="I1268" s="309">
        <v>2991000</v>
      </c>
      <c r="J1268" s="309"/>
      <c r="K1268" s="273">
        <v>0</v>
      </c>
      <c r="L1268" s="309">
        <v>2855350</v>
      </c>
      <c r="M1268" s="309"/>
      <c r="N1268" s="273">
        <v>0</v>
      </c>
      <c r="O1268" s="311">
        <v>95.46472751588098</v>
      </c>
      <c r="P1268" s="311"/>
      <c r="Q1268" s="311"/>
      <c r="R1268" s="55">
        <v>0</v>
      </c>
    </row>
    <row r="1269" spans="1:18" ht="45" customHeight="1" x14ac:dyDescent="0.2">
      <c r="A1269" s="339" t="s">
        <v>112</v>
      </c>
      <c r="B1269" s="340"/>
      <c r="C1269" s="308" t="s">
        <v>435</v>
      </c>
      <c r="D1269" s="308"/>
      <c r="E1269" s="52" t="s">
        <v>115</v>
      </c>
      <c r="F1269" s="52" t="s">
        <v>925</v>
      </c>
      <c r="G1269" s="308" t="s">
        <v>113</v>
      </c>
      <c r="H1269" s="308"/>
      <c r="I1269" s="309">
        <v>2991000</v>
      </c>
      <c r="J1269" s="309"/>
      <c r="K1269" s="53">
        <v>0</v>
      </c>
      <c r="L1269" s="309">
        <v>2855350</v>
      </c>
      <c r="M1269" s="309"/>
      <c r="N1269" s="53">
        <v>0</v>
      </c>
      <c r="O1269" s="311">
        <v>95.46472751588098</v>
      </c>
      <c r="P1269" s="311"/>
      <c r="Q1269" s="311"/>
      <c r="R1269" s="55">
        <v>0</v>
      </c>
    </row>
    <row r="1270" spans="1:18" ht="45" customHeight="1" x14ac:dyDescent="0.2">
      <c r="A1270" s="339" t="s">
        <v>215</v>
      </c>
      <c r="B1270" s="340"/>
      <c r="C1270" s="308" t="s">
        <v>435</v>
      </c>
      <c r="D1270" s="308"/>
      <c r="E1270" s="52" t="s">
        <v>115</v>
      </c>
      <c r="F1270" s="52" t="s">
        <v>925</v>
      </c>
      <c r="G1270" s="308" t="s">
        <v>216</v>
      </c>
      <c r="H1270" s="308"/>
      <c r="I1270" s="309">
        <v>11694500</v>
      </c>
      <c r="J1270" s="309"/>
      <c r="K1270" s="53">
        <v>0</v>
      </c>
      <c r="L1270" s="309">
        <v>11694500</v>
      </c>
      <c r="M1270" s="309"/>
      <c r="N1270" s="53">
        <v>0</v>
      </c>
      <c r="O1270" s="311">
        <v>100</v>
      </c>
      <c r="P1270" s="311"/>
      <c r="Q1270" s="311"/>
      <c r="R1270" s="55">
        <v>0</v>
      </c>
    </row>
    <row r="1271" spans="1:18" ht="44.25" customHeight="1" x14ac:dyDescent="0.2">
      <c r="A1271" s="339" t="s">
        <v>231</v>
      </c>
      <c r="B1271" s="340"/>
      <c r="C1271" s="308" t="s">
        <v>435</v>
      </c>
      <c r="D1271" s="308"/>
      <c r="E1271" s="52" t="s">
        <v>115</v>
      </c>
      <c r="F1271" s="52" t="s">
        <v>925</v>
      </c>
      <c r="G1271" s="308" t="s">
        <v>232</v>
      </c>
      <c r="H1271" s="308"/>
      <c r="I1271" s="309">
        <v>11694500</v>
      </c>
      <c r="J1271" s="309"/>
      <c r="K1271" s="53">
        <v>0</v>
      </c>
      <c r="L1271" s="309">
        <v>11694500</v>
      </c>
      <c r="M1271" s="309"/>
      <c r="N1271" s="53">
        <v>0</v>
      </c>
      <c r="O1271" s="311">
        <v>100</v>
      </c>
      <c r="P1271" s="311"/>
      <c r="Q1271" s="311"/>
      <c r="R1271" s="55">
        <v>0</v>
      </c>
    </row>
    <row r="1272" spans="1:18" ht="51.75" customHeight="1" x14ac:dyDescent="0.2">
      <c r="A1272" s="339" t="s">
        <v>237</v>
      </c>
      <c r="B1272" s="340"/>
      <c r="C1272" s="308" t="s">
        <v>435</v>
      </c>
      <c r="D1272" s="308"/>
      <c r="E1272" s="52" t="s">
        <v>115</v>
      </c>
      <c r="F1272" s="52" t="s">
        <v>238</v>
      </c>
      <c r="G1272" s="308"/>
      <c r="H1272" s="308"/>
      <c r="I1272" s="309">
        <v>1775393</v>
      </c>
      <c r="J1272" s="309"/>
      <c r="K1272" s="53">
        <v>0</v>
      </c>
      <c r="L1272" s="309">
        <v>1775393</v>
      </c>
      <c r="M1272" s="309"/>
      <c r="N1272" s="53">
        <v>0</v>
      </c>
      <c r="O1272" s="311">
        <v>100</v>
      </c>
      <c r="P1272" s="311"/>
      <c r="Q1272" s="311"/>
      <c r="R1272" s="55">
        <v>0</v>
      </c>
    </row>
    <row r="1273" spans="1:18" ht="109.5" customHeight="1" x14ac:dyDescent="0.2">
      <c r="A1273" s="383" t="s">
        <v>239</v>
      </c>
      <c r="B1273" s="384"/>
      <c r="C1273" s="385" t="s">
        <v>435</v>
      </c>
      <c r="D1273" s="385"/>
      <c r="E1273" s="223" t="s">
        <v>115</v>
      </c>
      <c r="F1273" s="223" t="s">
        <v>240</v>
      </c>
      <c r="G1273" s="385"/>
      <c r="H1273" s="385"/>
      <c r="I1273" s="386">
        <v>1775393</v>
      </c>
      <c r="J1273" s="386"/>
      <c r="K1273" s="224">
        <v>0</v>
      </c>
      <c r="L1273" s="386">
        <v>1775393</v>
      </c>
      <c r="M1273" s="386"/>
      <c r="N1273" s="224">
        <v>0</v>
      </c>
      <c r="O1273" s="387">
        <v>100</v>
      </c>
      <c r="P1273" s="387"/>
      <c r="Q1273" s="387"/>
      <c r="R1273" s="225">
        <v>0</v>
      </c>
    </row>
    <row r="1274" spans="1:18" ht="57" customHeight="1" x14ac:dyDescent="0.2">
      <c r="A1274" s="339" t="s">
        <v>110</v>
      </c>
      <c r="B1274" s="340"/>
      <c r="C1274" s="308" t="s">
        <v>435</v>
      </c>
      <c r="D1274" s="308"/>
      <c r="E1274" s="221" t="s">
        <v>115</v>
      </c>
      <c r="F1274" s="221" t="s">
        <v>240</v>
      </c>
      <c r="G1274" s="308" t="s">
        <v>111</v>
      </c>
      <c r="H1274" s="308"/>
      <c r="I1274" s="309">
        <v>775393</v>
      </c>
      <c r="J1274" s="309"/>
      <c r="K1274" s="222">
        <v>0</v>
      </c>
      <c r="L1274" s="309">
        <v>775393</v>
      </c>
      <c r="M1274" s="309"/>
      <c r="N1274" s="222">
        <v>0</v>
      </c>
      <c r="O1274" s="311">
        <v>100</v>
      </c>
      <c r="P1274" s="311"/>
      <c r="Q1274" s="311"/>
      <c r="R1274" s="55">
        <v>0</v>
      </c>
    </row>
    <row r="1275" spans="1:18" ht="56.25" customHeight="1" x14ac:dyDescent="0.2">
      <c r="A1275" s="339" t="s">
        <v>112</v>
      </c>
      <c r="B1275" s="340"/>
      <c r="C1275" s="308" t="s">
        <v>435</v>
      </c>
      <c r="D1275" s="308"/>
      <c r="E1275" s="221" t="s">
        <v>115</v>
      </c>
      <c r="F1275" s="221" t="s">
        <v>240</v>
      </c>
      <c r="G1275" s="308" t="s">
        <v>113</v>
      </c>
      <c r="H1275" s="308"/>
      <c r="I1275" s="309">
        <v>775393</v>
      </c>
      <c r="J1275" s="309"/>
      <c r="K1275" s="222">
        <v>0</v>
      </c>
      <c r="L1275" s="309">
        <v>775393</v>
      </c>
      <c r="M1275" s="309"/>
      <c r="N1275" s="222">
        <v>0</v>
      </c>
      <c r="O1275" s="311">
        <v>100</v>
      </c>
      <c r="P1275" s="311"/>
      <c r="Q1275" s="311"/>
      <c r="R1275" s="55">
        <v>0</v>
      </c>
    </row>
    <row r="1276" spans="1:18" ht="46.5" customHeight="1" x14ac:dyDescent="0.2">
      <c r="A1276" s="339" t="s">
        <v>215</v>
      </c>
      <c r="B1276" s="340"/>
      <c r="C1276" s="308" t="s">
        <v>435</v>
      </c>
      <c r="D1276" s="308"/>
      <c r="E1276" s="221" t="s">
        <v>115</v>
      </c>
      <c r="F1276" s="221" t="s">
        <v>240</v>
      </c>
      <c r="G1276" s="308" t="s">
        <v>216</v>
      </c>
      <c r="H1276" s="308"/>
      <c r="I1276" s="309">
        <v>1000000</v>
      </c>
      <c r="J1276" s="309"/>
      <c r="K1276" s="222">
        <v>0</v>
      </c>
      <c r="L1276" s="309">
        <v>1000000</v>
      </c>
      <c r="M1276" s="309"/>
      <c r="N1276" s="222">
        <v>0</v>
      </c>
      <c r="O1276" s="311">
        <v>100</v>
      </c>
      <c r="P1276" s="311"/>
      <c r="Q1276" s="311"/>
      <c r="R1276" s="55">
        <v>0</v>
      </c>
    </row>
    <row r="1277" spans="1:18" ht="35.25" customHeight="1" x14ac:dyDescent="0.2">
      <c r="A1277" s="339" t="s">
        <v>231</v>
      </c>
      <c r="B1277" s="340"/>
      <c r="C1277" s="308" t="s">
        <v>435</v>
      </c>
      <c r="D1277" s="308"/>
      <c r="E1277" s="52" t="s">
        <v>115</v>
      </c>
      <c r="F1277" s="52" t="s">
        <v>240</v>
      </c>
      <c r="G1277" s="308" t="s">
        <v>232</v>
      </c>
      <c r="H1277" s="308"/>
      <c r="I1277" s="309">
        <v>1000000</v>
      </c>
      <c r="J1277" s="309"/>
      <c r="K1277" s="53">
        <v>0</v>
      </c>
      <c r="L1277" s="309">
        <v>1000000</v>
      </c>
      <c r="M1277" s="309"/>
      <c r="N1277" s="53">
        <v>0</v>
      </c>
      <c r="O1277" s="311">
        <v>100</v>
      </c>
      <c r="P1277" s="311"/>
      <c r="Q1277" s="311"/>
      <c r="R1277" s="55">
        <v>0</v>
      </c>
    </row>
    <row r="1278" spans="1:18" ht="44.25" customHeight="1" x14ac:dyDescent="0.2">
      <c r="A1278" s="339" t="s">
        <v>159</v>
      </c>
      <c r="B1278" s="340"/>
      <c r="C1278" s="308" t="s">
        <v>435</v>
      </c>
      <c r="D1278" s="308"/>
      <c r="E1278" s="52" t="s">
        <v>115</v>
      </c>
      <c r="F1278" s="52" t="s">
        <v>160</v>
      </c>
      <c r="G1278" s="308"/>
      <c r="H1278" s="308"/>
      <c r="I1278" s="309">
        <v>17779100</v>
      </c>
      <c r="J1278" s="309"/>
      <c r="K1278" s="53">
        <v>0</v>
      </c>
      <c r="L1278" s="309">
        <v>17779100</v>
      </c>
      <c r="M1278" s="309"/>
      <c r="N1278" s="53">
        <v>0</v>
      </c>
      <c r="O1278" s="311">
        <v>100</v>
      </c>
      <c r="P1278" s="311"/>
      <c r="Q1278" s="311"/>
      <c r="R1278" s="55">
        <v>0</v>
      </c>
    </row>
    <row r="1279" spans="1:18" ht="78.75" customHeight="1" x14ac:dyDescent="0.2">
      <c r="A1279" s="339" t="s">
        <v>424</v>
      </c>
      <c r="B1279" s="340"/>
      <c r="C1279" s="308" t="s">
        <v>435</v>
      </c>
      <c r="D1279" s="308"/>
      <c r="E1279" s="52" t="s">
        <v>115</v>
      </c>
      <c r="F1279" s="52" t="s">
        <v>425</v>
      </c>
      <c r="G1279" s="308"/>
      <c r="H1279" s="308"/>
      <c r="I1279" s="309">
        <v>17779100</v>
      </c>
      <c r="J1279" s="309"/>
      <c r="K1279" s="53">
        <v>0</v>
      </c>
      <c r="L1279" s="309">
        <v>17779100</v>
      </c>
      <c r="M1279" s="309"/>
      <c r="N1279" s="53">
        <v>0</v>
      </c>
      <c r="O1279" s="311">
        <v>100</v>
      </c>
      <c r="P1279" s="311"/>
      <c r="Q1279" s="311"/>
      <c r="R1279" s="55">
        <v>0</v>
      </c>
    </row>
    <row r="1280" spans="1:18" ht="39.75" customHeight="1" x14ac:dyDescent="0.2">
      <c r="A1280" s="339" t="s">
        <v>426</v>
      </c>
      <c r="B1280" s="340"/>
      <c r="C1280" s="308" t="s">
        <v>435</v>
      </c>
      <c r="D1280" s="308"/>
      <c r="E1280" s="52" t="s">
        <v>115</v>
      </c>
      <c r="F1280" s="52" t="s">
        <v>427</v>
      </c>
      <c r="G1280" s="308"/>
      <c r="H1280" s="308"/>
      <c r="I1280" s="309">
        <v>17779100</v>
      </c>
      <c r="J1280" s="309"/>
      <c r="K1280" s="53">
        <v>0</v>
      </c>
      <c r="L1280" s="309">
        <v>17779100</v>
      </c>
      <c r="M1280" s="309"/>
      <c r="N1280" s="53">
        <v>0</v>
      </c>
      <c r="O1280" s="311">
        <v>100</v>
      </c>
      <c r="P1280" s="311"/>
      <c r="Q1280" s="311"/>
      <c r="R1280" s="55">
        <v>0</v>
      </c>
    </row>
    <row r="1281" spans="1:19" ht="36.75" customHeight="1" x14ac:dyDescent="0.2">
      <c r="A1281" s="339" t="s">
        <v>428</v>
      </c>
      <c r="B1281" s="340"/>
      <c r="C1281" s="308" t="s">
        <v>435</v>
      </c>
      <c r="D1281" s="308"/>
      <c r="E1281" s="52" t="s">
        <v>115</v>
      </c>
      <c r="F1281" s="52" t="s">
        <v>429</v>
      </c>
      <c r="G1281" s="308"/>
      <c r="H1281" s="308"/>
      <c r="I1281" s="309">
        <v>17779100</v>
      </c>
      <c r="J1281" s="309"/>
      <c r="K1281" s="53">
        <v>0</v>
      </c>
      <c r="L1281" s="309">
        <v>17779100</v>
      </c>
      <c r="M1281" s="309"/>
      <c r="N1281" s="53">
        <v>0</v>
      </c>
      <c r="O1281" s="311">
        <v>100</v>
      </c>
      <c r="P1281" s="311"/>
      <c r="Q1281" s="311"/>
      <c r="R1281" s="55">
        <v>0</v>
      </c>
    </row>
    <row r="1282" spans="1:19" ht="44.25" customHeight="1" x14ac:dyDescent="0.2">
      <c r="A1282" s="339" t="s">
        <v>215</v>
      </c>
      <c r="B1282" s="340"/>
      <c r="C1282" s="308" t="s">
        <v>435</v>
      </c>
      <c r="D1282" s="308"/>
      <c r="E1282" s="52" t="s">
        <v>115</v>
      </c>
      <c r="F1282" s="52" t="s">
        <v>429</v>
      </c>
      <c r="G1282" s="308" t="s">
        <v>216</v>
      </c>
      <c r="H1282" s="308"/>
      <c r="I1282" s="309">
        <v>17779100</v>
      </c>
      <c r="J1282" s="309"/>
      <c r="K1282" s="53">
        <v>0</v>
      </c>
      <c r="L1282" s="309">
        <v>17779100</v>
      </c>
      <c r="M1282" s="309"/>
      <c r="N1282" s="53">
        <v>0</v>
      </c>
      <c r="O1282" s="311">
        <v>100</v>
      </c>
      <c r="P1282" s="311"/>
      <c r="Q1282" s="311"/>
      <c r="R1282" s="55">
        <v>0</v>
      </c>
    </row>
    <row r="1283" spans="1:19" ht="45.75" customHeight="1" x14ac:dyDescent="0.2">
      <c r="A1283" s="339" t="s">
        <v>231</v>
      </c>
      <c r="B1283" s="340"/>
      <c r="C1283" s="308" t="s">
        <v>435</v>
      </c>
      <c r="D1283" s="308"/>
      <c r="E1283" s="52" t="s">
        <v>115</v>
      </c>
      <c r="F1283" s="52" t="s">
        <v>429</v>
      </c>
      <c r="G1283" s="308" t="s">
        <v>232</v>
      </c>
      <c r="H1283" s="308"/>
      <c r="I1283" s="309">
        <v>17779100</v>
      </c>
      <c r="J1283" s="309"/>
      <c r="K1283" s="53">
        <v>0</v>
      </c>
      <c r="L1283" s="309">
        <v>17779100</v>
      </c>
      <c r="M1283" s="309"/>
      <c r="N1283" s="53">
        <v>0</v>
      </c>
      <c r="O1283" s="311">
        <v>100</v>
      </c>
      <c r="P1283" s="311"/>
      <c r="Q1283" s="311"/>
      <c r="R1283" s="55">
        <v>0</v>
      </c>
    </row>
    <row r="1284" spans="1:19" ht="39" customHeight="1" x14ac:dyDescent="0.2">
      <c r="A1284" s="355" t="s">
        <v>928</v>
      </c>
      <c r="B1284" s="356"/>
      <c r="C1284" s="357" t="s">
        <v>200</v>
      </c>
      <c r="D1284" s="357"/>
      <c r="E1284" s="69"/>
      <c r="F1284" s="69"/>
      <c r="G1284" s="357"/>
      <c r="H1284" s="357"/>
      <c r="I1284" s="358">
        <v>57567981</v>
      </c>
      <c r="J1284" s="358"/>
      <c r="K1284" s="70">
        <v>0</v>
      </c>
      <c r="L1284" s="358">
        <v>55481170.990000002</v>
      </c>
      <c r="M1284" s="358"/>
      <c r="N1284" s="70">
        <v>0</v>
      </c>
      <c r="O1284" s="359">
        <v>96.375050898519447</v>
      </c>
      <c r="P1284" s="359"/>
      <c r="Q1284" s="359"/>
      <c r="R1284" s="71">
        <v>0</v>
      </c>
    </row>
    <row r="1285" spans="1:19" ht="45.75" customHeight="1" x14ac:dyDescent="0.2">
      <c r="A1285" s="373" t="s">
        <v>929</v>
      </c>
      <c r="B1285" s="374"/>
      <c r="C1285" s="375" t="s">
        <v>200</v>
      </c>
      <c r="D1285" s="375"/>
      <c r="E1285" s="76" t="s">
        <v>83</v>
      </c>
      <c r="F1285" s="76"/>
      <c r="G1285" s="375"/>
      <c r="H1285" s="375"/>
      <c r="I1285" s="376">
        <v>57567981</v>
      </c>
      <c r="J1285" s="376"/>
      <c r="K1285" s="77">
        <v>0</v>
      </c>
      <c r="L1285" s="376">
        <v>55481170.990000002</v>
      </c>
      <c r="M1285" s="376"/>
      <c r="N1285" s="77">
        <v>0</v>
      </c>
      <c r="O1285" s="377">
        <v>96.375050898519447</v>
      </c>
      <c r="P1285" s="377"/>
      <c r="Q1285" s="377"/>
      <c r="R1285" s="78">
        <v>0</v>
      </c>
    </row>
    <row r="1286" spans="1:19" ht="45" customHeight="1" x14ac:dyDescent="0.2">
      <c r="A1286" s="339" t="s">
        <v>86</v>
      </c>
      <c r="B1286" s="340"/>
      <c r="C1286" s="308" t="s">
        <v>200</v>
      </c>
      <c r="D1286" s="308"/>
      <c r="E1286" s="52" t="s">
        <v>83</v>
      </c>
      <c r="F1286" s="52" t="s">
        <v>87</v>
      </c>
      <c r="G1286" s="308"/>
      <c r="H1286" s="308"/>
      <c r="I1286" s="309">
        <v>57567981</v>
      </c>
      <c r="J1286" s="309"/>
      <c r="K1286" s="53">
        <v>0</v>
      </c>
      <c r="L1286" s="309">
        <v>55481170.990000002</v>
      </c>
      <c r="M1286" s="309"/>
      <c r="N1286" s="53">
        <v>0</v>
      </c>
      <c r="O1286" s="311">
        <v>96.375050898519447</v>
      </c>
      <c r="P1286" s="311"/>
      <c r="Q1286" s="311"/>
      <c r="R1286" s="55">
        <v>0</v>
      </c>
    </row>
    <row r="1287" spans="1:19" ht="41.25" customHeight="1" x14ac:dyDescent="0.2">
      <c r="A1287" s="339" t="s">
        <v>930</v>
      </c>
      <c r="B1287" s="340"/>
      <c r="C1287" s="308" t="s">
        <v>200</v>
      </c>
      <c r="D1287" s="308"/>
      <c r="E1287" s="52" t="s">
        <v>83</v>
      </c>
      <c r="F1287" s="52" t="s">
        <v>931</v>
      </c>
      <c r="G1287" s="308"/>
      <c r="H1287" s="308"/>
      <c r="I1287" s="309">
        <v>57567981</v>
      </c>
      <c r="J1287" s="309"/>
      <c r="K1287" s="53">
        <v>0</v>
      </c>
      <c r="L1287" s="309">
        <v>55481170.990000002</v>
      </c>
      <c r="M1287" s="309"/>
      <c r="N1287" s="53">
        <v>0</v>
      </c>
      <c r="O1287" s="311">
        <v>96.375050898519447</v>
      </c>
      <c r="P1287" s="311"/>
      <c r="Q1287" s="311"/>
      <c r="R1287" s="55">
        <v>0</v>
      </c>
    </row>
    <row r="1288" spans="1:19" ht="45.75" customHeight="1" x14ac:dyDescent="0.2">
      <c r="A1288" s="339" t="s">
        <v>932</v>
      </c>
      <c r="B1288" s="340"/>
      <c r="C1288" s="308" t="s">
        <v>200</v>
      </c>
      <c r="D1288" s="308"/>
      <c r="E1288" s="202" t="s">
        <v>83</v>
      </c>
      <c r="F1288" s="202" t="s">
        <v>933</v>
      </c>
      <c r="G1288" s="308"/>
      <c r="H1288" s="308"/>
      <c r="I1288" s="309">
        <v>57567981</v>
      </c>
      <c r="J1288" s="309"/>
      <c r="K1288" s="203">
        <v>0</v>
      </c>
      <c r="L1288" s="309">
        <v>55481170.990000002</v>
      </c>
      <c r="M1288" s="309"/>
      <c r="N1288" s="203">
        <v>0</v>
      </c>
      <c r="O1288" s="311">
        <v>96.375050898519447</v>
      </c>
      <c r="P1288" s="311"/>
      <c r="Q1288" s="311"/>
      <c r="R1288" s="55">
        <v>0</v>
      </c>
    </row>
    <row r="1289" spans="1:19" ht="36" customHeight="1" x14ac:dyDescent="0.2">
      <c r="A1289" s="346" t="s">
        <v>934</v>
      </c>
      <c r="B1289" s="347"/>
      <c r="C1289" s="326" t="s">
        <v>200</v>
      </c>
      <c r="D1289" s="326"/>
      <c r="E1289" s="200" t="s">
        <v>83</v>
      </c>
      <c r="F1289" s="200" t="s">
        <v>935</v>
      </c>
      <c r="G1289" s="326"/>
      <c r="H1289" s="326"/>
      <c r="I1289" s="327">
        <v>57567981</v>
      </c>
      <c r="J1289" s="327"/>
      <c r="K1289" s="201">
        <v>0</v>
      </c>
      <c r="L1289" s="327">
        <v>55481170.990000002</v>
      </c>
      <c r="M1289" s="327"/>
      <c r="N1289" s="201">
        <v>0</v>
      </c>
      <c r="O1289" s="329">
        <v>96.375050898519447</v>
      </c>
      <c r="P1289" s="329"/>
      <c r="Q1289" s="329"/>
      <c r="R1289" s="56">
        <v>0</v>
      </c>
    </row>
    <row r="1290" spans="1:19" ht="35.25" customHeight="1" x14ac:dyDescent="0.2">
      <c r="A1290" s="339" t="s">
        <v>928</v>
      </c>
      <c r="B1290" s="340"/>
      <c r="C1290" s="308" t="s">
        <v>200</v>
      </c>
      <c r="D1290" s="308"/>
      <c r="E1290" s="52" t="s">
        <v>83</v>
      </c>
      <c r="F1290" s="52" t="s">
        <v>935</v>
      </c>
      <c r="G1290" s="308" t="s">
        <v>936</v>
      </c>
      <c r="H1290" s="308"/>
      <c r="I1290" s="309">
        <v>57567981</v>
      </c>
      <c r="J1290" s="309"/>
      <c r="K1290" s="53">
        <v>0</v>
      </c>
      <c r="L1290" s="309">
        <v>55481170.990000002</v>
      </c>
      <c r="M1290" s="309"/>
      <c r="N1290" s="53">
        <v>0</v>
      </c>
      <c r="O1290" s="311">
        <v>96.375050898519447</v>
      </c>
      <c r="P1290" s="311"/>
      <c r="Q1290" s="311"/>
      <c r="R1290" s="55">
        <v>0</v>
      </c>
    </row>
    <row r="1291" spans="1:19" ht="45.75" customHeight="1" thickBot="1" x14ac:dyDescent="0.25">
      <c r="A1291" s="306" t="s">
        <v>934</v>
      </c>
      <c r="B1291" s="307"/>
      <c r="C1291" s="308" t="s">
        <v>200</v>
      </c>
      <c r="D1291" s="308"/>
      <c r="E1291" s="52" t="s">
        <v>83</v>
      </c>
      <c r="F1291" s="52" t="s">
        <v>935</v>
      </c>
      <c r="G1291" s="308" t="s">
        <v>937</v>
      </c>
      <c r="H1291" s="308"/>
      <c r="I1291" s="309">
        <v>57567981</v>
      </c>
      <c r="J1291" s="309"/>
      <c r="K1291" s="53">
        <v>0</v>
      </c>
      <c r="L1291" s="309">
        <v>55481170.990000002</v>
      </c>
      <c r="M1291" s="309"/>
      <c r="N1291" s="54">
        <v>0</v>
      </c>
      <c r="O1291" s="310">
        <v>96.375050898519447</v>
      </c>
      <c r="P1291" s="310"/>
      <c r="Q1291" s="311"/>
      <c r="R1291" s="79">
        <v>0</v>
      </c>
    </row>
    <row r="1292" spans="1:19" ht="38.25" customHeight="1" thickBot="1" x14ac:dyDescent="0.25">
      <c r="A1292" s="393" t="s">
        <v>5</v>
      </c>
      <c r="B1292" s="394"/>
      <c r="C1292" s="394"/>
      <c r="D1292" s="394"/>
      <c r="E1292" s="394"/>
      <c r="F1292" s="394"/>
      <c r="G1292" s="394"/>
      <c r="H1292" s="394"/>
      <c r="I1292" s="395">
        <v>20498448997.360001</v>
      </c>
      <c r="J1292" s="395"/>
      <c r="K1292" s="80">
        <v>5616588080</v>
      </c>
      <c r="L1292" s="396">
        <v>19823955306.27</v>
      </c>
      <c r="M1292" s="396"/>
      <c r="N1292" s="81">
        <v>5576087633.3599997</v>
      </c>
      <c r="O1292" s="397">
        <v>96.709537920762358</v>
      </c>
      <c r="P1292" s="397"/>
      <c r="Q1292" s="398"/>
      <c r="R1292" s="82">
        <v>99.278912762002264</v>
      </c>
      <c r="S1292" s="57"/>
    </row>
    <row r="1293" spans="1:19" ht="12.75" customHeight="1" x14ac:dyDescent="0.2">
      <c r="A1293" s="83"/>
      <c r="B1293" s="84"/>
      <c r="C1293" s="85"/>
      <c r="D1293" s="399"/>
      <c r="E1293" s="399"/>
      <c r="F1293" s="399"/>
      <c r="G1293" s="399"/>
      <c r="H1293" s="400"/>
      <c r="I1293" s="400"/>
      <c r="J1293" s="389"/>
      <c r="K1293" s="389"/>
      <c r="L1293" s="389"/>
      <c r="M1293" s="401"/>
      <c r="N1293" s="401"/>
      <c r="O1293" s="401"/>
      <c r="P1293" s="401"/>
      <c r="Q1293" s="389"/>
      <c r="R1293" s="389"/>
      <c r="S1293" s="85"/>
    </row>
    <row r="1294" spans="1:19" ht="13.5" customHeight="1" x14ac:dyDescent="0.2">
      <c r="A1294" s="86"/>
      <c r="B1294" s="87"/>
      <c r="C1294" s="87"/>
      <c r="D1294" s="388"/>
      <c r="E1294" s="388"/>
      <c r="F1294" s="388"/>
      <c r="G1294" s="388"/>
      <c r="H1294" s="388"/>
      <c r="I1294" s="388"/>
      <c r="J1294" s="389"/>
      <c r="K1294" s="389"/>
      <c r="L1294" s="389"/>
      <c r="M1294" s="390"/>
      <c r="N1294" s="390"/>
      <c r="O1294" s="390"/>
      <c r="P1294" s="390"/>
      <c r="Q1294" s="389"/>
      <c r="R1294" s="389"/>
      <c r="S1294" s="88"/>
    </row>
    <row r="1295" spans="1:19" ht="23.25" customHeight="1" x14ac:dyDescent="0.2">
      <c r="A1295" s="89" t="s">
        <v>938</v>
      </c>
      <c r="B1295" s="89"/>
      <c r="C1295" s="89"/>
      <c r="D1295" s="89"/>
      <c r="E1295" s="89"/>
      <c r="F1295" s="89"/>
      <c r="G1295" s="89"/>
      <c r="H1295" s="89"/>
      <c r="I1295" s="391">
        <v>80000</v>
      </c>
      <c r="J1295" s="391"/>
      <c r="K1295" s="90">
        <v>80000</v>
      </c>
      <c r="L1295" s="90"/>
      <c r="M1295" s="90">
        <v>75083.5</v>
      </c>
      <c r="N1295" s="90">
        <v>75083.5</v>
      </c>
      <c r="O1295" s="91"/>
      <c r="P1295" s="90">
        <v>93.854375000000005</v>
      </c>
      <c r="Q1295" s="91"/>
      <c r="R1295" s="90">
        <v>93.854375000000005</v>
      </c>
    </row>
    <row r="1296" spans="1:19" ht="12.75" customHeight="1" x14ac:dyDescent="0.2">
      <c r="K1296" s="392"/>
      <c r="L1296" s="392"/>
      <c r="M1296" s="392"/>
    </row>
  </sheetData>
  <mergeCells count="7744">
    <mergeCell ref="D1294:I1294"/>
    <mergeCell ref="J1294:L1294"/>
    <mergeCell ref="M1294:P1294"/>
    <mergeCell ref="Q1294:R1294"/>
    <mergeCell ref="I1295:J1295"/>
    <mergeCell ref="K1296:M1296"/>
    <mergeCell ref="A1292:H1292"/>
    <mergeCell ref="I1292:J1292"/>
    <mergeCell ref="L1292:M1292"/>
    <mergeCell ref="O1292:Q1292"/>
    <mergeCell ref="D1293:G1293"/>
    <mergeCell ref="H1293:I1293"/>
    <mergeCell ref="J1293:L1293"/>
    <mergeCell ref="M1293:P1293"/>
    <mergeCell ref="Q1293:R1293"/>
    <mergeCell ref="A1291:B1291"/>
    <mergeCell ref="C1291:D1291"/>
    <mergeCell ref="G1291:H1291"/>
    <mergeCell ref="I1291:J1291"/>
    <mergeCell ref="L1291:M1291"/>
    <mergeCell ref="O1291:Q1291"/>
    <mergeCell ref="A1290:B1290"/>
    <mergeCell ref="C1290:D1290"/>
    <mergeCell ref="G1290:H1290"/>
    <mergeCell ref="I1290:J1290"/>
    <mergeCell ref="L1290:M1290"/>
    <mergeCell ref="O1290:Q1290"/>
    <mergeCell ref="A1289:B1289"/>
    <mergeCell ref="C1289:D1289"/>
    <mergeCell ref="G1289:H1289"/>
    <mergeCell ref="I1289:J1289"/>
    <mergeCell ref="L1289:M1289"/>
    <mergeCell ref="O1289:Q1289"/>
    <mergeCell ref="A1288:B1288"/>
    <mergeCell ref="C1288:D1288"/>
    <mergeCell ref="G1288:H1288"/>
    <mergeCell ref="I1288:J1288"/>
    <mergeCell ref="L1288:M1288"/>
    <mergeCell ref="O1288:Q1288"/>
    <mergeCell ref="A1287:B1287"/>
    <mergeCell ref="C1287:D1287"/>
    <mergeCell ref="G1287:H1287"/>
    <mergeCell ref="I1287:J1287"/>
    <mergeCell ref="L1287:M1287"/>
    <mergeCell ref="O1287:Q1287"/>
    <mergeCell ref="A1286:B1286"/>
    <mergeCell ref="C1286:D1286"/>
    <mergeCell ref="G1286:H1286"/>
    <mergeCell ref="I1286:J1286"/>
    <mergeCell ref="L1286:M1286"/>
    <mergeCell ref="O1286:Q1286"/>
    <mergeCell ref="A1285:B1285"/>
    <mergeCell ref="C1285:D1285"/>
    <mergeCell ref="G1285:H1285"/>
    <mergeCell ref="I1285:J1285"/>
    <mergeCell ref="L1285:M1285"/>
    <mergeCell ref="O1285:Q1285"/>
    <mergeCell ref="A1284:B1284"/>
    <mergeCell ref="C1284:D1284"/>
    <mergeCell ref="G1284:H1284"/>
    <mergeCell ref="I1284:J1284"/>
    <mergeCell ref="L1284:M1284"/>
    <mergeCell ref="O1284:Q1284"/>
    <mergeCell ref="A1283:B1283"/>
    <mergeCell ref="C1283:D1283"/>
    <mergeCell ref="G1283:H1283"/>
    <mergeCell ref="I1283:J1283"/>
    <mergeCell ref="L1283:M1283"/>
    <mergeCell ref="O1283:Q1283"/>
    <mergeCell ref="A1282:B1282"/>
    <mergeCell ref="C1282:D1282"/>
    <mergeCell ref="G1282:H1282"/>
    <mergeCell ref="I1282:J1282"/>
    <mergeCell ref="L1282:M1282"/>
    <mergeCell ref="O1282:Q1282"/>
    <mergeCell ref="A1281:B1281"/>
    <mergeCell ref="C1281:D1281"/>
    <mergeCell ref="G1281:H1281"/>
    <mergeCell ref="I1281:J1281"/>
    <mergeCell ref="L1281:M1281"/>
    <mergeCell ref="O1281:Q1281"/>
    <mergeCell ref="A1280:B1280"/>
    <mergeCell ref="C1280:D1280"/>
    <mergeCell ref="G1280:H1280"/>
    <mergeCell ref="I1280:J1280"/>
    <mergeCell ref="L1280:M1280"/>
    <mergeCell ref="O1280:Q1280"/>
    <mergeCell ref="A1279:B1279"/>
    <mergeCell ref="C1279:D1279"/>
    <mergeCell ref="G1279:H1279"/>
    <mergeCell ref="I1279:J1279"/>
    <mergeCell ref="L1279:M1279"/>
    <mergeCell ref="O1279:Q1279"/>
    <mergeCell ref="A1278:B1278"/>
    <mergeCell ref="C1278:D1278"/>
    <mergeCell ref="G1278:H1278"/>
    <mergeCell ref="I1278:J1278"/>
    <mergeCell ref="L1278:M1278"/>
    <mergeCell ref="O1278:Q1278"/>
    <mergeCell ref="A1277:B1277"/>
    <mergeCell ref="C1277:D1277"/>
    <mergeCell ref="G1277:H1277"/>
    <mergeCell ref="I1277:J1277"/>
    <mergeCell ref="L1277:M1277"/>
    <mergeCell ref="O1277:Q1277"/>
    <mergeCell ref="A1276:B1276"/>
    <mergeCell ref="C1276:D1276"/>
    <mergeCell ref="G1276:H1276"/>
    <mergeCell ref="I1276:J1276"/>
    <mergeCell ref="L1276:M1276"/>
    <mergeCell ref="O1276:Q1276"/>
    <mergeCell ref="A1275:B1275"/>
    <mergeCell ref="C1275:D1275"/>
    <mergeCell ref="G1275:H1275"/>
    <mergeCell ref="I1275:J1275"/>
    <mergeCell ref="L1275:M1275"/>
    <mergeCell ref="O1275:Q1275"/>
    <mergeCell ref="A1274:B1274"/>
    <mergeCell ref="C1274:D1274"/>
    <mergeCell ref="G1274:H1274"/>
    <mergeCell ref="I1274:J1274"/>
    <mergeCell ref="L1274:M1274"/>
    <mergeCell ref="O1274:Q1274"/>
    <mergeCell ref="A1273:B1273"/>
    <mergeCell ref="C1273:D1273"/>
    <mergeCell ref="G1273:H1273"/>
    <mergeCell ref="I1273:J1273"/>
    <mergeCell ref="L1273:M1273"/>
    <mergeCell ref="O1273:Q1273"/>
    <mergeCell ref="A1272:B1272"/>
    <mergeCell ref="C1272:D1272"/>
    <mergeCell ref="G1272:H1272"/>
    <mergeCell ref="I1272:J1272"/>
    <mergeCell ref="L1272:M1272"/>
    <mergeCell ref="O1272:Q1272"/>
    <mergeCell ref="A1271:B1271"/>
    <mergeCell ref="C1271:D1271"/>
    <mergeCell ref="G1271:H1271"/>
    <mergeCell ref="I1271:J1271"/>
    <mergeCell ref="L1271:M1271"/>
    <mergeCell ref="O1271:Q1271"/>
    <mergeCell ref="A1270:B1270"/>
    <mergeCell ref="C1270:D1270"/>
    <mergeCell ref="G1270:H1270"/>
    <mergeCell ref="I1270:J1270"/>
    <mergeCell ref="L1270:M1270"/>
    <mergeCell ref="O1270:Q1270"/>
    <mergeCell ref="A1269:B1269"/>
    <mergeCell ref="C1269:D1269"/>
    <mergeCell ref="G1269:H1269"/>
    <mergeCell ref="I1269:J1269"/>
    <mergeCell ref="L1269:M1269"/>
    <mergeCell ref="O1269:Q1269"/>
    <mergeCell ref="A1268:B1268"/>
    <mergeCell ref="C1268:D1268"/>
    <mergeCell ref="G1268:H1268"/>
    <mergeCell ref="I1268:J1268"/>
    <mergeCell ref="L1268:M1268"/>
    <mergeCell ref="O1268:Q1268"/>
    <mergeCell ref="A1267:B1267"/>
    <mergeCell ref="C1267:D1267"/>
    <mergeCell ref="G1267:H1267"/>
    <mergeCell ref="I1267:J1267"/>
    <mergeCell ref="L1267:M1267"/>
    <mergeCell ref="O1267:Q1267"/>
    <mergeCell ref="A1266:B1266"/>
    <mergeCell ref="C1266:D1266"/>
    <mergeCell ref="G1266:H1266"/>
    <mergeCell ref="I1266:J1266"/>
    <mergeCell ref="L1266:M1266"/>
    <mergeCell ref="O1266:Q1266"/>
    <mergeCell ref="A1265:B1265"/>
    <mergeCell ref="C1265:D1265"/>
    <mergeCell ref="G1265:H1265"/>
    <mergeCell ref="I1265:J1265"/>
    <mergeCell ref="L1265:M1265"/>
    <mergeCell ref="O1265:Q1265"/>
    <mergeCell ref="A1264:B1264"/>
    <mergeCell ref="C1264:D1264"/>
    <mergeCell ref="G1264:H1264"/>
    <mergeCell ref="I1264:J1264"/>
    <mergeCell ref="L1264:M1264"/>
    <mergeCell ref="O1264:Q1264"/>
    <mergeCell ref="A1263:B1263"/>
    <mergeCell ref="C1263:D1263"/>
    <mergeCell ref="G1263:H1263"/>
    <mergeCell ref="I1263:J1263"/>
    <mergeCell ref="L1263:M1263"/>
    <mergeCell ref="O1263:Q1263"/>
    <mergeCell ref="A1262:B1262"/>
    <mergeCell ref="C1262:D1262"/>
    <mergeCell ref="G1262:H1262"/>
    <mergeCell ref="I1262:J1262"/>
    <mergeCell ref="L1262:M1262"/>
    <mergeCell ref="O1262:Q1262"/>
    <mergeCell ref="A1261:B1261"/>
    <mergeCell ref="C1261:D1261"/>
    <mergeCell ref="G1261:H1261"/>
    <mergeCell ref="I1261:J1261"/>
    <mergeCell ref="L1261:M1261"/>
    <mergeCell ref="O1261:Q1261"/>
    <mergeCell ref="A1260:B1260"/>
    <mergeCell ref="C1260:D1260"/>
    <mergeCell ref="G1260:H1260"/>
    <mergeCell ref="I1260:J1260"/>
    <mergeCell ref="L1260:M1260"/>
    <mergeCell ref="O1260:Q1260"/>
    <mergeCell ref="A1259:B1259"/>
    <mergeCell ref="C1259:D1259"/>
    <mergeCell ref="G1259:H1259"/>
    <mergeCell ref="I1259:J1259"/>
    <mergeCell ref="L1259:M1259"/>
    <mergeCell ref="O1259:Q1259"/>
    <mergeCell ref="A1258:B1258"/>
    <mergeCell ref="C1258:D1258"/>
    <mergeCell ref="G1258:H1258"/>
    <mergeCell ref="I1258:J1258"/>
    <mergeCell ref="L1258:M1258"/>
    <mergeCell ref="O1258:Q1258"/>
    <mergeCell ref="A1257:B1257"/>
    <mergeCell ref="C1257:D1257"/>
    <mergeCell ref="G1257:H1257"/>
    <mergeCell ref="I1257:J1257"/>
    <mergeCell ref="L1257:M1257"/>
    <mergeCell ref="O1257:Q1257"/>
    <mergeCell ref="A1256:B1256"/>
    <mergeCell ref="C1256:D1256"/>
    <mergeCell ref="G1256:H1256"/>
    <mergeCell ref="I1256:J1256"/>
    <mergeCell ref="L1256:M1256"/>
    <mergeCell ref="O1256:Q1256"/>
    <mergeCell ref="A1255:B1255"/>
    <mergeCell ref="C1255:D1255"/>
    <mergeCell ref="G1255:H1255"/>
    <mergeCell ref="I1255:J1255"/>
    <mergeCell ref="L1255:M1255"/>
    <mergeCell ref="O1255:Q1255"/>
    <mergeCell ref="A1254:B1254"/>
    <mergeCell ref="C1254:D1254"/>
    <mergeCell ref="G1254:H1254"/>
    <mergeCell ref="I1254:J1254"/>
    <mergeCell ref="L1254:M1254"/>
    <mergeCell ref="O1254:Q1254"/>
    <mergeCell ref="A1253:B1253"/>
    <mergeCell ref="C1253:D1253"/>
    <mergeCell ref="G1253:H1253"/>
    <mergeCell ref="I1253:J1253"/>
    <mergeCell ref="L1253:M1253"/>
    <mergeCell ref="O1253:Q1253"/>
    <mergeCell ref="A1252:B1252"/>
    <mergeCell ref="C1252:D1252"/>
    <mergeCell ref="G1252:H1252"/>
    <mergeCell ref="I1252:J1252"/>
    <mergeCell ref="L1252:M1252"/>
    <mergeCell ref="O1252:Q1252"/>
    <mergeCell ref="A1251:B1251"/>
    <mergeCell ref="C1251:D1251"/>
    <mergeCell ref="G1251:H1251"/>
    <mergeCell ref="I1251:J1251"/>
    <mergeCell ref="L1251:M1251"/>
    <mergeCell ref="O1251:Q1251"/>
    <mergeCell ref="A1250:B1250"/>
    <mergeCell ref="C1250:D1250"/>
    <mergeCell ref="G1250:H1250"/>
    <mergeCell ref="I1250:J1250"/>
    <mergeCell ref="L1250:M1250"/>
    <mergeCell ref="O1250:Q1250"/>
    <mergeCell ref="A1249:B1249"/>
    <mergeCell ref="C1249:D1249"/>
    <mergeCell ref="G1249:H1249"/>
    <mergeCell ref="I1249:J1249"/>
    <mergeCell ref="L1249:M1249"/>
    <mergeCell ref="O1249:Q1249"/>
    <mergeCell ref="A1248:B1248"/>
    <mergeCell ref="C1248:D1248"/>
    <mergeCell ref="G1248:H1248"/>
    <mergeCell ref="I1248:J1248"/>
    <mergeCell ref="L1248:M1248"/>
    <mergeCell ref="O1248:Q1248"/>
    <mergeCell ref="A1247:B1247"/>
    <mergeCell ref="C1247:D1247"/>
    <mergeCell ref="G1247:H1247"/>
    <mergeCell ref="I1247:J1247"/>
    <mergeCell ref="L1247:M1247"/>
    <mergeCell ref="O1247:Q1247"/>
    <mergeCell ref="A1246:B1246"/>
    <mergeCell ref="C1246:D1246"/>
    <mergeCell ref="G1246:H1246"/>
    <mergeCell ref="I1246:J1246"/>
    <mergeCell ref="L1246:M1246"/>
    <mergeCell ref="O1246:Q1246"/>
    <mergeCell ref="A1245:B1245"/>
    <mergeCell ref="C1245:D1245"/>
    <mergeCell ref="G1245:H1245"/>
    <mergeCell ref="I1245:J1245"/>
    <mergeCell ref="L1245:M1245"/>
    <mergeCell ref="O1245:Q1245"/>
    <mergeCell ref="A1244:B1244"/>
    <mergeCell ref="C1244:D1244"/>
    <mergeCell ref="G1244:H1244"/>
    <mergeCell ref="I1244:J1244"/>
    <mergeCell ref="L1244:M1244"/>
    <mergeCell ref="O1244:Q1244"/>
    <mergeCell ref="A1243:B1243"/>
    <mergeCell ref="C1243:D1243"/>
    <mergeCell ref="G1243:H1243"/>
    <mergeCell ref="I1243:J1243"/>
    <mergeCell ref="L1243:M1243"/>
    <mergeCell ref="O1243:Q1243"/>
    <mergeCell ref="A1242:B1242"/>
    <mergeCell ref="C1242:D1242"/>
    <mergeCell ref="G1242:H1242"/>
    <mergeCell ref="I1242:J1242"/>
    <mergeCell ref="L1242:M1242"/>
    <mergeCell ref="O1242:Q1242"/>
    <mergeCell ref="A1241:B1241"/>
    <mergeCell ref="C1241:D1241"/>
    <mergeCell ref="G1241:H1241"/>
    <mergeCell ref="I1241:J1241"/>
    <mergeCell ref="L1241:M1241"/>
    <mergeCell ref="O1241:Q1241"/>
    <mergeCell ref="A1240:B1240"/>
    <mergeCell ref="C1240:D1240"/>
    <mergeCell ref="G1240:H1240"/>
    <mergeCell ref="I1240:J1240"/>
    <mergeCell ref="L1240:M1240"/>
    <mergeCell ref="O1240:Q1240"/>
    <mergeCell ref="A1239:B1239"/>
    <mergeCell ref="C1239:D1239"/>
    <mergeCell ref="G1239:H1239"/>
    <mergeCell ref="I1239:J1239"/>
    <mergeCell ref="L1239:M1239"/>
    <mergeCell ref="O1239:Q1239"/>
    <mergeCell ref="A1238:B1238"/>
    <mergeCell ref="C1238:D1238"/>
    <mergeCell ref="G1238:H1238"/>
    <mergeCell ref="I1238:J1238"/>
    <mergeCell ref="L1238:M1238"/>
    <mergeCell ref="O1238:Q1238"/>
    <mergeCell ref="A1237:B1237"/>
    <mergeCell ref="C1237:D1237"/>
    <mergeCell ref="G1237:H1237"/>
    <mergeCell ref="I1237:J1237"/>
    <mergeCell ref="L1237:M1237"/>
    <mergeCell ref="O1237:Q1237"/>
    <mergeCell ref="A1236:B1236"/>
    <mergeCell ref="C1236:D1236"/>
    <mergeCell ref="G1236:H1236"/>
    <mergeCell ref="I1236:J1236"/>
    <mergeCell ref="L1236:M1236"/>
    <mergeCell ref="O1236:Q1236"/>
    <mergeCell ref="A1235:B1235"/>
    <mergeCell ref="C1235:D1235"/>
    <mergeCell ref="G1235:H1235"/>
    <mergeCell ref="I1235:J1235"/>
    <mergeCell ref="L1235:M1235"/>
    <mergeCell ref="O1235:Q1235"/>
    <mergeCell ref="A1234:B1234"/>
    <mergeCell ref="C1234:D1234"/>
    <mergeCell ref="G1234:H1234"/>
    <mergeCell ref="I1234:J1234"/>
    <mergeCell ref="L1234:M1234"/>
    <mergeCell ref="O1234:Q1234"/>
    <mergeCell ref="A1233:B1233"/>
    <mergeCell ref="C1233:D1233"/>
    <mergeCell ref="G1233:H1233"/>
    <mergeCell ref="I1233:J1233"/>
    <mergeCell ref="L1233:M1233"/>
    <mergeCell ref="O1233:Q1233"/>
    <mergeCell ref="A1232:B1232"/>
    <mergeCell ref="C1232:D1232"/>
    <mergeCell ref="G1232:H1232"/>
    <mergeCell ref="I1232:J1232"/>
    <mergeCell ref="L1232:M1232"/>
    <mergeCell ref="O1232:Q1232"/>
    <mergeCell ref="A1231:B1231"/>
    <mergeCell ref="C1231:D1231"/>
    <mergeCell ref="G1231:H1231"/>
    <mergeCell ref="I1231:J1231"/>
    <mergeCell ref="L1231:M1231"/>
    <mergeCell ref="O1231:Q1231"/>
    <mergeCell ref="A1230:B1230"/>
    <mergeCell ref="C1230:D1230"/>
    <mergeCell ref="G1230:H1230"/>
    <mergeCell ref="I1230:J1230"/>
    <mergeCell ref="L1230:M1230"/>
    <mergeCell ref="O1230:Q1230"/>
    <mergeCell ref="A1229:B1229"/>
    <mergeCell ref="C1229:D1229"/>
    <mergeCell ref="G1229:H1229"/>
    <mergeCell ref="I1229:J1229"/>
    <mergeCell ref="L1229:M1229"/>
    <mergeCell ref="O1229:Q1229"/>
    <mergeCell ref="A1228:B1228"/>
    <mergeCell ref="C1228:D1228"/>
    <mergeCell ref="G1228:H1228"/>
    <mergeCell ref="I1228:J1228"/>
    <mergeCell ref="L1228:M1228"/>
    <mergeCell ref="O1228:Q1228"/>
    <mergeCell ref="A1227:B1227"/>
    <mergeCell ref="C1227:D1227"/>
    <mergeCell ref="G1227:H1227"/>
    <mergeCell ref="I1227:J1227"/>
    <mergeCell ref="L1227:M1227"/>
    <mergeCell ref="O1227:Q1227"/>
    <mergeCell ref="A1226:B1226"/>
    <mergeCell ref="C1226:D1226"/>
    <mergeCell ref="G1226:H1226"/>
    <mergeCell ref="I1226:J1226"/>
    <mergeCell ref="L1226:M1226"/>
    <mergeCell ref="O1226:Q1226"/>
    <mergeCell ref="A1225:B1225"/>
    <mergeCell ref="C1225:D1225"/>
    <mergeCell ref="G1225:H1225"/>
    <mergeCell ref="I1225:J1225"/>
    <mergeCell ref="L1225:M1225"/>
    <mergeCell ref="O1225:Q1225"/>
    <mergeCell ref="A1224:B1224"/>
    <mergeCell ref="C1224:D1224"/>
    <mergeCell ref="G1224:H1224"/>
    <mergeCell ref="I1224:J1224"/>
    <mergeCell ref="L1224:M1224"/>
    <mergeCell ref="O1224:Q1224"/>
    <mergeCell ref="A1223:B1223"/>
    <mergeCell ref="C1223:D1223"/>
    <mergeCell ref="G1223:H1223"/>
    <mergeCell ref="I1223:J1223"/>
    <mergeCell ref="L1223:M1223"/>
    <mergeCell ref="O1223:Q1223"/>
    <mergeCell ref="A1222:B1222"/>
    <mergeCell ref="C1222:D1222"/>
    <mergeCell ref="G1222:H1222"/>
    <mergeCell ref="I1222:J1222"/>
    <mergeCell ref="L1222:M1222"/>
    <mergeCell ref="O1222:Q1222"/>
    <mergeCell ref="A1221:B1221"/>
    <mergeCell ref="C1221:D1221"/>
    <mergeCell ref="G1221:H1221"/>
    <mergeCell ref="I1221:J1221"/>
    <mergeCell ref="L1221:M1221"/>
    <mergeCell ref="O1221:Q1221"/>
    <mergeCell ref="A1220:B1220"/>
    <mergeCell ref="C1220:D1220"/>
    <mergeCell ref="G1220:H1220"/>
    <mergeCell ref="I1220:J1220"/>
    <mergeCell ref="L1220:M1220"/>
    <mergeCell ref="O1220:Q1220"/>
    <mergeCell ref="A1219:B1219"/>
    <mergeCell ref="C1219:D1219"/>
    <mergeCell ref="G1219:H1219"/>
    <mergeCell ref="I1219:J1219"/>
    <mergeCell ref="L1219:M1219"/>
    <mergeCell ref="O1219:Q1219"/>
    <mergeCell ref="A1218:B1218"/>
    <mergeCell ref="C1218:D1218"/>
    <mergeCell ref="G1218:H1218"/>
    <mergeCell ref="I1218:J1218"/>
    <mergeCell ref="L1218:M1218"/>
    <mergeCell ref="O1218:Q1218"/>
    <mergeCell ref="A1217:B1217"/>
    <mergeCell ref="C1217:D1217"/>
    <mergeCell ref="G1217:H1217"/>
    <mergeCell ref="I1217:J1217"/>
    <mergeCell ref="L1217:M1217"/>
    <mergeCell ref="O1217:Q1217"/>
    <mergeCell ref="A1216:B1216"/>
    <mergeCell ref="C1216:D1216"/>
    <mergeCell ref="G1216:H1216"/>
    <mergeCell ref="I1216:J1216"/>
    <mergeCell ref="L1216:M1216"/>
    <mergeCell ref="O1216:Q1216"/>
    <mergeCell ref="A1215:B1215"/>
    <mergeCell ref="C1215:D1215"/>
    <mergeCell ref="G1215:H1215"/>
    <mergeCell ref="I1215:J1215"/>
    <mergeCell ref="L1215:M1215"/>
    <mergeCell ref="O1215:Q1215"/>
    <mergeCell ref="A1214:B1214"/>
    <mergeCell ref="C1214:D1214"/>
    <mergeCell ref="G1214:H1214"/>
    <mergeCell ref="I1214:J1214"/>
    <mergeCell ref="L1214:M1214"/>
    <mergeCell ref="O1214:Q1214"/>
    <mergeCell ref="A1213:B1213"/>
    <mergeCell ref="C1213:D1213"/>
    <mergeCell ref="G1213:H1213"/>
    <mergeCell ref="I1213:J1213"/>
    <mergeCell ref="L1213:M1213"/>
    <mergeCell ref="O1213:Q1213"/>
    <mergeCell ref="A1212:B1212"/>
    <mergeCell ref="C1212:D1212"/>
    <mergeCell ref="G1212:H1212"/>
    <mergeCell ref="I1212:J1212"/>
    <mergeCell ref="L1212:M1212"/>
    <mergeCell ref="O1212:Q1212"/>
    <mergeCell ref="A1211:B1211"/>
    <mergeCell ref="C1211:D1211"/>
    <mergeCell ref="G1211:H1211"/>
    <mergeCell ref="I1211:J1211"/>
    <mergeCell ref="L1211:M1211"/>
    <mergeCell ref="O1211:Q1211"/>
    <mergeCell ref="A1210:B1210"/>
    <mergeCell ref="C1210:D1210"/>
    <mergeCell ref="G1210:H1210"/>
    <mergeCell ref="I1210:J1210"/>
    <mergeCell ref="L1210:M1210"/>
    <mergeCell ref="O1210:Q1210"/>
    <mergeCell ref="A1209:B1209"/>
    <mergeCell ref="C1209:D1209"/>
    <mergeCell ref="G1209:H1209"/>
    <mergeCell ref="I1209:J1209"/>
    <mergeCell ref="L1209:M1209"/>
    <mergeCell ref="O1209:Q1209"/>
    <mergeCell ref="A1208:B1208"/>
    <mergeCell ref="C1208:D1208"/>
    <mergeCell ref="G1208:H1208"/>
    <mergeCell ref="I1208:J1208"/>
    <mergeCell ref="L1208:M1208"/>
    <mergeCell ref="O1208:Q1208"/>
    <mergeCell ref="A1207:B1207"/>
    <mergeCell ref="C1207:D1207"/>
    <mergeCell ref="G1207:H1207"/>
    <mergeCell ref="I1207:J1207"/>
    <mergeCell ref="L1207:M1207"/>
    <mergeCell ref="O1207:Q1207"/>
    <mergeCell ref="A1206:B1206"/>
    <mergeCell ref="C1206:D1206"/>
    <mergeCell ref="G1206:H1206"/>
    <mergeCell ref="I1206:J1206"/>
    <mergeCell ref="L1206:M1206"/>
    <mergeCell ref="O1206:Q1206"/>
    <mergeCell ref="A1205:B1205"/>
    <mergeCell ref="C1205:D1205"/>
    <mergeCell ref="G1205:H1205"/>
    <mergeCell ref="I1205:J1205"/>
    <mergeCell ref="L1205:M1205"/>
    <mergeCell ref="O1205:Q1205"/>
    <mergeCell ref="A1204:B1204"/>
    <mergeCell ref="C1204:D1204"/>
    <mergeCell ref="G1204:H1204"/>
    <mergeCell ref="I1204:J1204"/>
    <mergeCell ref="L1204:M1204"/>
    <mergeCell ref="O1204:Q1204"/>
    <mergeCell ref="A1203:B1203"/>
    <mergeCell ref="C1203:D1203"/>
    <mergeCell ref="G1203:H1203"/>
    <mergeCell ref="I1203:J1203"/>
    <mergeCell ref="L1203:M1203"/>
    <mergeCell ref="O1203:Q1203"/>
    <mergeCell ref="A1202:B1202"/>
    <mergeCell ref="C1202:D1202"/>
    <mergeCell ref="G1202:H1202"/>
    <mergeCell ref="I1202:J1202"/>
    <mergeCell ref="L1202:M1202"/>
    <mergeCell ref="O1202:Q1202"/>
    <mergeCell ref="A1201:B1201"/>
    <mergeCell ref="C1201:D1201"/>
    <mergeCell ref="G1201:H1201"/>
    <mergeCell ref="I1201:J1201"/>
    <mergeCell ref="L1201:M1201"/>
    <mergeCell ref="O1201:Q1201"/>
    <mergeCell ref="A1200:B1200"/>
    <mergeCell ref="C1200:D1200"/>
    <mergeCell ref="G1200:H1200"/>
    <mergeCell ref="I1200:J1200"/>
    <mergeCell ref="L1200:M1200"/>
    <mergeCell ref="O1200:Q1200"/>
    <mergeCell ref="A1199:B1199"/>
    <mergeCell ref="C1199:D1199"/>
    <mergeCell ref="G1199:H1199"/>
    <mergeCell ref="I1199:J1199"/>
    <mergeCell ref="L1199:M1199"/>
    <mergeCell ref="O1199:Q1199"/>
    <mergeCell ref="A1198:B1198"/>
    <mergeCell ref="C1198:D1198"/>
    <mergeCell ref="G1198:H1198"/>
    <mergeCell ref="I1198:J1198"/>
    <mergeCell ref="L1198:M1198"/>
    <mergeCell ref="O1198:Q1198"/>
    <mergeCell ref="A1197:B1197"/>
    <mergeCell ref="C1197:D1197"/>
    <mergeCell ref="G1197:H1197"/>
    <mergeCell ref="I1197:J1197"/>
    <mergeCell ref="L1197:M1197"/>
    <mergeCell ref="O1197:Q1197"/>
    <mergeCell ref="A1196:B1196"/>
    <mergeCell ref="C1196:D1196"/>
    <mergeCell ref="G1196:H1196"/>
    <mergeCell ref="I1196:J1196"/>
    <mergeCell ref="L1196:M1196"/>
    <mergeCell ref="O1196:Q1196"/>
    <mergeCell ref="A1195:B1195"/>
    <mergeCell ref="C1195:D1195"/>
    <mergeCell ref="G1195:H1195"/>
    <mergeCell ref="I1195:J1195"/>
    <mergeCell ref="L1195:M1195"/>
    <mergeCell ref="O1195:Q1195"/>
    <mergeCell ref="A1194:B1194"/>
    <mergeCell ref="C1194:D1194"/>
    <mergeCell ref="G1194:H1194"/>
    <mergeCell ref="I1194:J1194"/>
    <mergeCell ref="L1194:M1194"/>
    <mergeCell ref="O1194:Q1194"/>
    <mergeCell ref="A1193:B1193"/>
    <mergeCell ref="C1193:D1193"/>
    <mergeCell ref="G1193:H1193"/>
    <mergeCell ref="I1193:J1193"/>
    <mergeCell ref="L1193:M1193"/>
    <mergeCell ref="O1193:Q1193"/>
    <mergeCell ref="A1192:B1192"/>
    <mergeCell ref="C1192:D1192"/>
    <mergeCell ref="G1192:H1192"/>
    <mergeCell ref="I1192:J1192"/>
    <mergeCell ref="L1192:M1192"/>
    <mergeCell ref="O1192:Q1192"/>
    <mergeCell ref="A1191:B1191"/>
    <mergeCell ref="C1191:D1191"/>
    <mergeCell ref="G1191:H1191"/>
    <mergeCell ref="I1191:J1191"/>
    <mergeCell ref="L1191:M1191"/>
    <mergeCell ref="O1191:Q1191"/>
    <mergeCell ref="A1190:B1190"/>
    <mergeCell ref="C1190:D1190"/>
    <mergeCell ref="G1190:H1190"/>
    <mergeCell ref="I1190:J1190"/>
    <mergeCell ref="L1190:M1190"/>
    <mergeCell ref="O1190:Q1190"/>
    <mergeCell ref="A1189:B1189"/>
    <mergeCell ref="C1189:D1189"/>
    <mergeCell ref="G1189:H1189"/>
    <mergeCell ref="I1189:J1189"/>
    <mergeCell ref="L1189:M1189"/>
    <mergeCell ref="O1189:Q1189"/>
    <mergeCell ref="A1188:B1188"/>
    <mergeCell ref="C1188:D1188"/>
    <mergeCell ref="G1188:H1188"/>
    <mergeCell ref="I1188:J1188"/>
    <mergeCell ref="L1188:M1188"/>
    <mergeCell ref="O1188:Q1188"/>
    <mergeCell ref="A1187:B1187"/>
    <mergeCell ref="C1187:D1187"/>
    <mergeCell ref="G1187:H1187"/>
    <mergeCell ref="I1187:J1187"/>
    <mergeCell ref="L1187:M1187"/>
    <mergeCell ref="O1187:Q1187"/>
    <mergeCell ref="A1186:B1186"/>
    <mergeCell ref="C1186:D1186"/>
    <mergeCell ref="G1186:H1186"/>
    <mergeCell ref="I1186:J1186"/>
    <mergeCell ref="L1186:M1186"/>
    <mergeCell ref="O1186:Q1186"/>
    <mergeCell ref="A1185:B1185"/>
    <mergeCell ref="C1185:D1185"/>
    <mergeCell ref="G1185:H1185"/>
    <mergeCell ref="I1185:J1185"/>
    <mergeCell ref="L1185:M1185"/>
    <mergeCell ref="O1185:Q1185"/>
    <mergeCell ref="A1184:B1184"/>
    <mergeCell ref="C1184:D1184"/>
    <mergeCell ref="G1184:H1184"/>
    <mergeCell ref="I1184:J1184"/>
    <mergeCell ref="L1184:M1184"/>
    <mergeCell ref="O1184:Q1184"/>
    <mergeCell ref="A1183:B1183"/>
    <mergeCell ref="C1183:D1183"/>
    <mergeCell ref="G1183:H1183"/>
    <mergeCell ref="I1183:J1183"/>
    <mergeCell ref="L1183:M1183"/>
    <mergeCell ref="O1183:Q1183"/>
    <mergeCell ref="A1182:B1182"/>
    <mergeCell ref="C1182:D1182"/>
    <mergeCell ref="G1182:H1182"/>
    <mergeCell ref="I1182:J1182"/>
    <mergeCell ref="L1182:M1182"/>
    <mergeCell ref="O1182:Q1182"/>
    <mergeCell ref="A1181:B1181"/>
    <mergeCell ref="C1181:D1181"/>
    <mergeCell ref="G1181:H1181"/>
    <mergeCell ref="I1181:J1181"/>
    <mergeCell ref="L1181:M1181"/>
    <mergeCell ref="O1181:Q1181"/>
    <mergeCell ref="A1180:B1180"/>
    <mergeCell ref="C1180:D1180"/>
    <mergeCell ref="G1180:H1180"/>
    <mergeCell ref="I1180:J1180"/>
    <mergeCell ref="L1180:M1180"/>
    <mergeCell ref="O1180:Q1180"/>
    <mergeCell ref="A1179:B1179"/>
    <mergeCell ref="C1179:D1179"/>
    <mergeCell ref="G1179:H1179"/>
    <mergeCell ref="I1179:J1179"/>
    <mergeCell ref="L1179:M1179"/>
    <mergeCell ref="O1179:Q1179"/>
    <mergeCell ref="A1178:B1178"/>
    <mergeCell ref="C1178:D1178"/>
    <mergeCell ref="G1178:H1178"/>
    <mergeCell ref="I1178:J1178"/>
    <mergeCell ref="L1178:M1178"/>
    <mergeCell ref="O1178:Q1178"/>
    <mergeCell ref="A1177:B1177"/>
    <mergeCell ref="C1177:D1177"/>
    <mergeCell ref="G1177:H1177"/>
    <mergeCell ref="I1177:J1177"/>
    <mergeCell ref="L1177:M1177"/>
    <mergeCell ref="O1177:Q1177"/>
    <mergeCell ref="A1176:B1176"/>
    <mergeCell ref="C1176:D1176"/>
    <mergeCell ref="G1176:H1176"/>
    <mergeCell ref="I1176:J1176"/>
    <mergeCell ref="L1176:M1176"/>
    <mergeCell ref="O1176:Q1176"/>
    <mergeCell ref="A1175:B1175"/>
    <mergeCell ref="C1175:D1175"/>
    <mergeCell ref="G1175:H1175"/>
    <mergeCell ref="I1175:J1175"/>
    <mergeCell ref="L1175:M1175"/>
    <mergeCell ref="O1175:Q1175"/>
    <mergeCell ref="A1174:B1174"/>
    <mergeCell ref="C1174:D1174"/>
    <mergeCell ref="G1174:H1174"/>
    <mergeCell ref="I1174:J1174"/>
    <mergeCell ref="L1174:M1174"/>
    <mergeCell ref="O1174:Q1174"/>
    <mergeCell ref="A1173:B1173"/>
    <mergeCell ref="C1173:D1173"/>
    <mergeCell ref="G1173:H1173"/>
    <mergeCell ref="I1173:J1173"/>
    <mergeCell ref="L1173:M1173"/>
    <mergeCell ref="O1173:Q1173"/>
    <mergeCell ref="A1172:B1172"/>
    <mergeCell ref="C1172:D1172"/>
    <mergeCell ref="G1172:H1172"/>
    <mergeCell ref="I1172:J1172"/>
    <mergeCell ref="L1172:M1172"/>
    <mergeCell ref="O1172:Q1172"/>
    <mergeCell ref="A1171:B1171"/>
    <mergeCell ref="C1171:D1171"/>
    <mergeCell ref="G1171:H1171"/>
    <mergeCell ref="I1171:J1171"/>
    <mergeCell ref="L1171:M1171"/>
    <mergeCell ref="O1171:Q1171"/>
    <mergeCell ref="A1170:B1170"/>
    <mergeCell ref="C1170:D1170"/>
    <mergeCell ref="G1170:H1170"/>
    <mergeCell ref="I1170:J1170"/>
    <mergeCell ref="L1170:M1170"/>
    <mergeCell ref="O1170:Q1170"/>
    <mergeCell ref="A1169:B1169"/>
    <mergeCell ref="C1169:D1169"/>
    <mergeCell ref="G1169:H1169"/>
    <mergeCell ref="I1169:J1169"/>
    <mergeCell ref="L1169:M1169"/>
    <mergeCell ref="O1169:Q1169"/>
    <mergeCell ref="A1168:B1168"/>
    <mergeCell ref="C1168:D1168"/>
    <mergeCell ref="G1168:H1168"/>
    <mergeCell ref="I1168:J1168"/>
    <mergeCell ref="L1168:M1168"/>
    <mergeCell ref="O1168:Q1168"/>
    <mergeCell ref="A1167:B1167"/>
    <mergeCell ref="C1167:D1167"/>
    <mergeCell ref="G1167:H1167"/>
    <mergeCell ref="I1167:J1167"/>
    <mergeCell ref="L1167:M1167"/>
    <mergeCell ref="O1167:Q1167"/>
    <mergeCell ref="A1166:B1166"/>
    <mergeCell ref="C1166:D1166"/>
    <mergeCell ref="G1166:H1166"/>
    <mergeCell ref="I1166:J1166"/>
    <mergeCell ref="L1166:M1166"/>
    <mergeCell ref="O1166:Q1166"/>
    <mergeCell ref="A1165:B1165"/>
    <mergeCell ref="C1165:D1165"/>
    <mergeCell ref="G1165:H1165"/>
    <mergeCell ref="I1165:J1165"/>
    <mergeCell ref="L1165:M1165"/>
    <mergeCell ref="O1165:Q1165"/>
    <mergeCell ref="A1164:B1164"/>
    <mergeCell ref="C1164:D1164"/>
    <mergeCell ref="G1164:H1164"/>
    <mergeCell ref="I1164:J1164"/>
    <mergeCell ref="L1164:M1164"/>
    <mergeCell ref="O1164:Q1164"/>
    <mergeCell ref="A1163:B1163"/>
    <mergeCell ref="C1163:D1163"/>
    <mergeCell ref="G1163:H1163"/>
    <mergeCell ref="I1163:J1163"/>
    <mergeCell ref="L1163:M1163"/>
    <mergeCell ref="O1163:Q1163"/>
    <mergeCell ref="A1162:B1162"/>
    <mergeCell ref="C1162:D1162"/>
    <mergeCell ref="G1162:H1162"/>
    <mergeCell ref="I1162:J1162"/>
    <mergeCell ref="L1162:M1162"/>
    <mergeCell ref="O1162:Q1162"/>
    <mergeCell ref="A1161:B1161"/>
    <mergeCell ref="C1161:D1161"/>
    <mergeCell ref="G1161:H1161"/>
    <mergeCell ref="I1161:J1161"/>
    <mergeCell ref="L1161:M1161"/>
    <mergeCell ref="O1161:Q1161"/>
    <mergeCell ref="A1160:B1160"/>
    <mergeCell ref="C1160:D1160"/>
    <mergeCell ref="G1160:H1160"/>
    <mergeCell ref="I1160:J1160"/>
    <mergeCell ref="L1160:M1160"/>
    <mergeCell ref="O1160:Q1160"/>
    <mergeCell ref="A1159:B1159"/>
    <mergeCell ref="C1159:D1159"/>
    <mergeCell ref="G1159:H1159"/>
    <mergeCell ref="I1159:J1159"/>
    <mergeCell ref="L1159:M1159"/>
    <mergeCell ref="O1159:Q1159"/>
    <mergeCell ref="A1158:B1158"/>
    <mergeCell ref="C1158:D1158"/>
    <mergeCell ref="G1158:H1158"/>
    <mergeCell ref="I1158:J1158"/>
    <mergeCell ref="L1158:M1158"/>
    <mergeCell ref="O1158:Q1158"/>
    <mergeCell ref="A1157:B1157"/>
    <mergeCell ref="C1157:D1157"/>
    <mergeCell ref="G1157:H1157"/>
    <mergeCell ref="I1157:J1157"/>
    <mergeCell ref="L1157:M1157"/>
    <mergeCell ref="O1157:Q1157"/>
    <mergeCell ref="A1156:B1156"/>
    <mergeCell ref="C1156:D1156"/>
    <mergeCell ref="G1156:H1156"/>
    <mergeCell ref="I1156:J1156"/>
    <mergeCell ref="L1156:M1156"/>
    <mergeCell ref="O1156:Q1156"/>
    <mergeCell ref="A1155:B1155"/>
    <mergeCell ref="C1155:D1155"/>
    <mergeCell ref="G1155:H1155"/>
    <mergeCell ref="I1155:J1155"/>
    <mergeCell ref="L1155:M1155"/>
    <mergeCell ref="O1155:Q1155"/>
    <mergeCell ref="A1154:B1154"/>
    <mergeCell ref="C1154:D1154"/>
    <mergeCell ref="G1154:H1154"/>
    <mergeCell ref="I1154:J1154"/>
    <mergeCell ref="L1154:M1154"/>
    <mergeCell ref="O1154:Q1154"/>
    <mergeCell ref="A1153:B1153"/>
    <mergeCell ref="C1153:D1153"/>
    <mergeCell ref="G1153:H1153"/>
    <mergeCell ref="I1153:J1153"/>
    <mergeCell ref="L1153:M1153"/>
    <mergeCell ref="O1153:Q1153"/>
    <mergeCell ref="A1152:B1152"/>
    <mergeCell ref="C1152:D1152"/>
    <mergeCell ref="G1152:H1152"/>
    <mergeCell ref="I1152:J1152"/>
    <mergeCell ref="L1152:M1152"/>
    <mergeCell ref="O1152:Q1152"/>
    <mergeCell ref="A1151:B1151"/>
    <mergeCell ref="C1151:D1151"/>
    <mergeCell ref="G1151:H1151"/>
    <mergeCell ref="I1151:J1151"/>
    <mergeCell ref="L1151:M1151"/>
    <mergeCell ref="O1151:Q1151"/>
    <mergeCell ref="A1150:B1150"/>
    <mergeCell ref="C1150:D1150"/>
    <mergeCell ref="G1150:H1150"/>
    <mergeCell ref="I1150:J1150"/>
    <mergeCell ref="L1150:M1150"/>
    <mergeCell ref="O1150:Q1150"/>
    <mergeCell ref="A1149:B1149"/>
    <mergeCell ref="C1149:D1149"/>
    <mergeCell ref="G1149:H1149"/>
    <mergeCell ref="I1149:J1149"/>
    <mergeCell ref="L1149:M1149"/>
    <mergeCell ref="O1149:Q1149"/>
    <mergeCell ref="A1148:B1148"/>
    <mergeCell ref="C1148:D1148"/>
    <mergeCell ref="G1148:H1148"/>
    <mergeCell ref="I1148:J1148"/>
    <mergeCell ref="L1148:M1148"/>
    <mergeCell ref="O1148:Q1148"/>
    <mergeCell ref="A1147:B1147"/>
    <mergeCell ref="C1147:D1147"/>
    <mergeCell ref="G1147:H1147"/>
    <mergeCell ref="I1147:J1147"/>
    <mergeCell ref="L1147:M1147"/>
    <mergeCell ref="O1147:Q1147"/>
    <mergeCell ref="A1146:B1146"/>
    <mergeCell ref="C1146:D1146"/>
    <mergeCell ref="G1146:H1146"/>
    <mergeCell ref="I1146:J1146"/>
    <mergeCell ref="L1146:M1146"/>
    <mergeCell ref="O1146:Q1146"/>
    <mergeCell ref="A1145:B1145"/>
    <mergeCell ref="C1145:D1145"/>
    <mergeCell ref="G1145:H1145"/>
    <mergeCell ref="I1145:J1145"/>
    <mergeCell ref="L1145:M1145"/>
    <mergeCell ref="O1145:Q1145"/>
    <mergeCell ref="A1144:B1144"/>
    <mergeCell ref="C1144:D1144"/>
    <mergeCell ref="G1144:H1144"/>
    <mergeCell ref="I1144:J1144"/>
    <mergeCell ref="L1144:M1144"/>
    <mergeCell ref="O1144:Q1144"/>
    <mergeCell ref="A1143:B1143"/>
    <mergeCell ref="C1143:D1143"/>
    <mergeCell ref="G1143:H1143"/>
    <mergeCell ref="I1143:J1143"/>
    <mergeCell ref="L1143:M1143"/>
    <mergeCell ref="O1143:Q1143"/>
    <mergeCell ref="A1142:B1142"/>
    <mergeCell ref="C1142:D1142"/>
    <mergeCell ref="G1142:H1142"/>
    <mergeCell ref="I1142:J1142"/>
    <mergeCell ref="L1142:M1142"/>
    <mergeCell ref="O1142:Q1142"/>
    <mergeCell ref="A1141:B1141"/>
    <mergeCell ref="C1141:D1141"/>
    <mergeCell ref="G1141:H1141"/>
    <mergeCell ref="I1141:J1141"/>
    <mergeCell ref="L1141:M1141"/>
    <mergeCell ref="O1141:Q1141"/>
    <mergeCell ref="A1140:B1140"/>
    <mergeCell ref="C1140:D1140"/>
    <mergeCell ref="G1140:H1140"/>
    <mergeCell ref="I1140:J1140"/>
    <mergeCell ref="L1140:M1140"/>
    <mergeCell ref="O1140:Q1140"/>
    <mergeCell ref="A1139:B1139"/>
    <mergeCell ref="C1139:D1139"/>
    <mergeCell ref="G1139:H1139"/>
    <mergeCell ref="I1139:J1139"/>
    <mergeCell ref="L1139:M1139"/>
    <mergeCell ref="O1139:Q1139"/>
    <mergeCell ref="A1138:B1138"/>
    <mergeCell ref="C1138:D1138"/>
    <mergeCell ref="G1138:H1138"/>
    <mergeCell ref="I1138:J1138"/>
    <mergeCell ref="L1138:M1138"/>
    <mergeCell ref="O1138:Q1138"/>
    <mergeCell ref="A1137:B1137"/>
    <mergeCell ref="C1137:D1137"/>
    <mergeCell ref="G1137:H1137"/>
    <mergeCell ref="I1137:J1137"/>
    <mergeCell ref="L1137:M1137"/>
    <mergeCell ref="O1137:Q1137"/>
    <mergeCell ref="A1136:B1136"/>
    <mergeCell ref="C1136:D1136"/>
    <mergeCell ref="G1136:H1136"/>
    <mergeCell ref="I1136:J1136"/>
    <mergeCell ref="L1136:M1136"/>
    <mergeCell ref="O1136:Q1136"/>
    <mergeCell ref="A1135:B1135"/>
    <mergeCell ref="C1135:D1135"/>
    <mergeCell ref="G1135:H1135"/>
    <mergeCell ref="I1135:J1135"/>
    <mergeCell ref="L1135:M1135"/>
    <mergeCell ref="O1135:Q1135"/>
    <mergeCell ref="A1134:B1134"/>
    <mergeCell ref="C1134:D1134"/>
    <mergeCell ref="G1134:H1134"/>
    <mergeCell ref="I1134:J1134"/>
    <mergeCell ref="L1134:M1134"/>
    <mergeCell ref="O1134:Q1134"/>
    <mergeCell ref="A1133:B1133"/>
    <mergeCell ref="C1133:D1133"/>
    <mergeCell ref="G1133:H1133"/>
    <mergeCell ref="I1133:J1133"/>
    <mergeCell ref="L1133:M1133"/>
    <mergeCell ref="O1133:Q1133"/>
    <mergeCell ref="A1132:B1132"/>
    <mergeCell ref="C1132:D1132"/>
    <mergeCell ref="G1132:H1132"/>
    <mergeCell ref="I1132:J1132"/>
    <mergeCell ref="L1132:M1132"/>
    <mergeCell ref="O1132:Q1132"/>
    <mergeCell ref="A1131:B1131"/>
    <mergeCell ref="C1131:D1131"/>
    <mergeCell ref="G1131:H1131"/>
    <mergeCell ref="I1131:J1131"/>
    <mergeCell ref="L1131:M1131"/>
    <mergeCell ref="O1131:Q1131"/>
    <mergeCell ref="A1130:B1130"/>
    <mergeCell ref="C1130:D1130"/>
    <mergeCell ref="G1130:H1130"/>
    <mergeCell ref="I1130:J1130"/>
    <mergeCell ref="L1130:M1130"/>
    <mergeCell ref="O1130:Q1130"/>
    <mergeCell ref="A1129:B1129"/>
    <mergeCell ref="C1129:D1129"/>
    <mergeCell ref="G1129:H1129"/>
    <mergeCell ref="I1129:J1129"/>
    <mergeCell ref="L1129:M1129"/>
    <mergeCell ref="O1129:Q1129"/>
    <mergeCell ref="A1128:B1128"/>
    <mergeCell ref="C1128:D1128"/>
    <mergeCell ref="G1128:H1128"/>
    <mergeCell ref="I1128:J1128"/>
    <mergeCell ref="L1128:M1128"/>
    <mergeCell ref="O1128:Q1128"/>
    <mergeCell ref="A1127:B1127"/>
    <mergeCell ref="C1127:D1127"/>
    <mergeCell ref="G1127:H1127"/>
    <mergeCell ref="I1127:J1127"/>
    <mergeCell ref="L1127:M1127"/>
    <mergeCell ref="O1127:Q1127"/>
    <mergeCell ref="A1126:B1126"/>
    <mergeCell ref="C1126:D1126"/>
    <mergeCell ref="G1126:H1126"/>
    <mergeCell ref="I1126:J1126"/>
    <mergeCell ref="L1126:M1126"/>
    <mergeCell ref="O1126:Q1126"/>
    <mergeCell ref="A1125:B1125"/>
    <mergeCell ref="C1125:D1125"/>
    <mergeCell ref="G1125:H1125"/>
    <mergeCell ref="I1125:J1125"/>
    <mergeCell ref="L1125:M1125"/>
    <mergeCell ref="O1125:Q1125"/>
    <mergeCell ref="A1124:B1124"/>
    <mergeCell ref="C1124:D1124"/>
    <mergeCell ref="G1124:H1124"/>
    <mergeCell ref="I1124:J1124"/>
    <mergeCell ref="L1124:M1124"/>
    <mergeCell ref="O1124:Q1124"/>
    <mergeCell ref="A1123:B1123"/>
    <mergeCell ref="C1123:D1123"/>
    <mergeCell ref="G1123:H1123"/>
    <mergeCell ref="I1123:J1123"/>
    <mergeCell ref="L1123:M1123"/>
    <mergeCell ref="O1123:Q1123"/>
    <mergeCell ref="A1122:B1122"/>
    <mergeCell ref="C1122:D1122"/>
    <mergeCell ref="G1122:H1122"/>
    <mergeCell ref="I1122:J1122"/>
    <mergeCell ref="L1122:M1122"/>
    <mergeCell ref="O1122:Q1122"/>
    <mergeCell ref="A1121:B1121"/>
    <mergeCell ref="C1121:D1121"/>
    <mergeCell ref="G1121:H1121"/>
    <mergeCell ref="I1121:J1121"/>
    <mergeCell ref="L1121:M1121"/>
    <mergeCell ref="O1121:Q1121"/>
    <mergeCell ref="A1120:B1120"/>
    <mergeCell ref="C1120:D1120"/>
    <mergeCell ref="G1120:H1120"/>
    <mergeCell ref="I1120:J1120"/>
    <mergeCell ref="L1120:M1120"/>
    <mergeCell ref="O1120:Q1120"/>
    <mergeCell ref="A1119:B1119"/>
    <mergeCell ref="C1119:D1119"/>
    <mergeCell ref="G1119:H1119"/>
    <mergeCell ref="I1119:J1119"/>
    <mergeCell ref="L1119:M1119"/>
    <mergeCell ref="O1119:Q1119"/>
    <mergeCell ref="A1118:B1118"/>
    <mergeCell ref="C1118:D1118"/>
    <mergeCell ref="G1118:H1118"/>
    <mergeCell ref="I1118:J1118"/>
    <mergeCell ref="L1118:M1118"/>
    <mergeCell ref="O1118:Q1118"/>
    <mergeCell ref="A1117:B1117"/>
    <mergeCell ref="C1117:D1117"/>
    <mergeCell ref="G1117:H1117"/>
    <mergeCell ref="I1117:J1117"/>
    <mergeCell ref="L1117:M1117"/>
    <mergeCell ref="O1117:Q1117"/>
    <mergeCell ref="A1116:B1116"/>
    <mergeCell ref="C1116:D1116"/>
    <mergeCell ref="G1116:H1116"/>
    <mergeCell ref="I1116:J1116"/>
    <mergeCell ref="L1116:M1116"/>
    <mergeCell ref="O1116:Q1116"/>
    <mergeCell ref="A1115:B1115"/>
    <mergeCell ref="C1115:D1115"/>
    <mergeCell ref="G1115:H1115"/>
    <mergeCell ref="I1115:J1115"/>
    <mergeCell ref="L1115:M1115"/>
    <mergeCell ref="O1115:Q1115"/>
    <mergeCell ref="A1114:B1114"/>
    <mergeCell ref="C1114:D1114"/>
    <mergeCell ref="G1114:H1114"/>
    <mergeCell ref="I1114:J1114"/>
    <mergeCell ref="L1114:M1114"/>
    <mergeCell ref="O1114:Q1114"/>
    <mergeCell ref="A1113:B1113"/>
    <mergeCell ref="C1113:D1113"/>
    <mergeCell ref="G1113:H1113"/>
    <mergeCell ref="I1113:J1113"/>
    <mergeCell ref="L1113:M1113"/>
    <mergeCell ref="O1113:Q1113"/>
    <mergeCell ref="A1112:B1112"/>
    <mergeCell ref="C1112:D1112"/>
    <mergeCell ref="G1112:H1112"/>
    <mergeCell ref="I1112:J1112"/>
    <mergeCell ref="L1112:M1112"/>
    <mergeCell ref="O1112:Q1112"/>
    <mergeCell ref="A1111:B1111"/>
    <mergeCell ref="C1111:D1111"/>
    <mergeCell ref="G1111:H1111"/>
    <mergeCell ref="I1111:J1111"/>
    <mergeCell ref="L1111:M1111"/>
    <mergeCell ref="O1111:Q1111"/>
    <mergeCell ref="A1110:B1110"/>
    <mergeCell ref="C1110:D1110"/>
    <mergeCell ref="G1110:H1110"/>
    <mergeCell ref="I1110:J1110"/>
    <mergeCell ref="L1110:M1110"/>
    <mergeCell ref="O1110:Q1110"/>
    <mergeCell ref="A1109:B1109"/>
    <mergeCell ref="C1109:D1109"/>
    <mergeCell ref="G1109:H1109"/>
    <mergeCell ref="I1109:J1109"/>
    <mergeCell ref="L1109:M1109"/>
    <mergeCell ref="O1109:Q1109"/>
    <mergeCell ref="A1108:B1108"/>
    <mergeCell ref="C1108:D1108"/>
    <mergeCell ref="G1108:H1108"/>
    <mergeCell ref="I1108:J1108"/>
    <mergeCell ref="L1108:M1108"/>
    <mergeCell ref="O1108:Q1108"/>
    <mergeCell ref="A1107:B1107"/>
    <mergeCell ref="C1107:D1107"/>
    <mergeCell ref="G1107:H1107"/>
    <mergeCell ref="I1107:J1107"/>
    <mergeCell ref="L1107:M1107"/>
    <mergeCell ref="O1107:Q1107"/>
    <mergeCell ref="A1106:B1106"/>
    <mergeCell ref="C1106:D1106"/>
    <mergeCell ref="G1106:H1106"/>
    <mergeCell ref="I1106:J1106"/>
    <mergeCell ref="L1106:M1106"/>
    <mergeCell ref="O1106:Q1106"/>
    <mergeCell ref="A1105:B1105"/>
    <mergeCell ref="C1105:D1105"/>
    <mergeCell ref="G1105:H1105"/>
    <mergeCell ref="I1105:J1105"/>
    <mergeCell ref="L1105:M1105"/>
    <mergeCell ref="O1105:Q1105"/>
    <mergeCell ref="A1104:B1104"/>
    <mergeCell ref="C1104:D1104"/>
    <mergeCell ref="G1104:H1104"/>
    <mergeCell ref="I1104:J1104"/>
    <mergeCell ref="L1104:M1104"/>
    <mergeCell ref="O1104:Q1104"/>
    <mergeCell ref="A1103:B1103"/>
    <mergeCell ref="C1103:D1103"/>
    <mergeCell ref="G1103:H1103"/>
    <mergeCell ref="I1103:J1103"/>
    <mergeCell ref="L1103:M1103"/>
    <mergeCell ref="O1103:Q1103"/>
    <mergeCell ref="A1102:B1102"/>
    <mergeCell ref="C1102:D1102"/>
    <mergeCell ref="G1102:H1102"/>
    <mergeCell ref="I1102:J1102"/>
    <mergeCell ref="L1102:M1102"/>
    <mergeCell ref="O1102:Q1102"/>
    <mergeCell ref="A1101:B1101"/>
    <mergeCell ref="C1101:D1101"/>
    <mergeCell ref="G1101:H1101"/>
    <mergeCell ref="I1101:J1101"/>
    <mergeCell ref="L1101:M1101"/>
    <mergeCell ref="O1101:Q1101"/>
    <mergeCell ref="A1100:B1100"/>
    <mergeCell ref="C1100:D1100"/>
    <mergeCell ref="G1100:H1100"/>
    <mergeCell ref="I1100:J1100"/>
    <mergeCell ref="L1100:M1100"/>
    <mergeCell ref="O1100:Q1100"/>
    <mergeCell ref="A1099:B1099"/>
    <mergeCell ref="C1099:D1099"/>
    <mergeCell ref="G1099:H1099"/>
    <mergeCell ref="I1099:J1099"/>
    <mergeCell ref="L1099:M1099"/>
    <mergeCell ref="O1099:Q1099"/>
    <mergeCell ref="A1098:B1098"/>
    <mergeCell ref="C1098:D1098"/>
    <mergeCell ref="G1098:H1098"/>
    <mergeCell ref="I1098:J1098"/>
    <mergeCell ref="L1098:M1098"/>
    <mergeCell ref="O1098:Q1098"/>
    <mergeCell ref="A1097:B1097"/>
    <mergeCell ref="C1097:D1097"/>
    <mergeCell ref="G1097:H1097"/>
    <mergeCell ref="I1097:J1097"/>
    <mergeCell ref="L1097:M1097"/>
    <mergeCell ref="O1097:Q1097"/>
    <mergeCell ref="A1096:B1096"/>
    <mergeCell ref="C1096:D1096"/>
    <mergeCell ref="G1096:H1096"/>
    <mergeCell ref="I1096:J1096"/>
    <mergeCell ref="L1096:M1096"/>
    <mergeCell ref="O1096:Q1096"/>
    <mergeCell ref="A1095:B1095"/>
    <mergeCell ref="C1095:D1095"/>
    <mergeCell ref="G1095:H1095"/>
    <mergeCell ref="I1095:J1095"/>
    <mergeCell ref="L1095:M1095"/>
    <mergeCell ref="O1095:Q1095"/>
    <mergeCell ref="A1094:B1094"/>
    <mergeCell ref="C1094:D1094"/>
    <mergeCell ref="G1094:H1094"/>
    <mergeCell ref="I1094:J1094"/>
    <mergeCell ref="L1094:M1094"/>
    <mergeCell ref="O1094:Q1094"/>
    <mergeCell ref="A1093:B1093"/>
    <mergeCell ref="C1093:D1093"/>
    <mergeCell ref="G1093:H1093"/>
    <mergeCell ref="I1093:J1093"/>
    <mergeCell ref="L1093:M1093"/>
    <mergeCell ref="O1093:Q1093"/>
    <mergeCell ref="A1092:B1092"/>
    <mergeCell ref="C1092:D1092"/>
    <mergeCell ref="G1092:H1092"/>
    <mergeCell ref="I1092:J1092"/>
    <mergeCell ref="L1092:M1092"/>
    <mergeCell ref="O1092:Q1092"/>
    <mergeCell ref="A1091:B1091"/>
    <mergeCell ref="C1091:D1091"/>
    <mergeCell ref="G1091:H1091"/>
    <mergeCell ref="I1091:J1091"/>
    <mergeCell ref="L1091:M1091"/>
    <mergeCell ref="O1091:Q1091"/>
    <mergeCell ref="A1090:B1090"/>
    <mergeCell ref="C1090:D1090"/>
    <mergeCell ref="G1090:H1090"/>
    <mergeCell ref="I1090:J1090"/>
    <mergeCell ref="L1090:M1090"/>
    <mergeCell ref="O1090:Q1090"/>
    <mergeCell ref="A1089:B1089"/>
    <mergeCell ref="C1089:D1089"/>
    <mergeCell ref="G1089:H1089"/>
    <mergeCell ref="I1089:J1089"/>
    <mergeCell ref="L1089:M1089"/>
    <mergeCell ref="O1089:Q1089"/>
    <mergeCell ref="A1088:B1088"/>
    <mergeCell ref="C1088:D1088"/>
    <mergeCell ref="G1088:H1088"/>
    <mergeCell ref="I1088:J1088"/>
    <mergeCell ref="L1088:M1088"/>
    <mergeCell ref="O1088:Q1088"/>
    <mergeCell ref="A1087:B1087"/>
    <mergeCell ref="C1087:D1087"/>
    <mergeCell ref="G1087:H1087"/>
    <mergeCell ref="I1087:J1087"/>
    <mergeCell ref="L1087:M1087"/>
    <mergeCell ref="O1087:Q1087"/>
    <mergeCell ref="A1086:B1086"/>
    <mergeCell ref="C1086:D1086"/>
    <mergeCell ref="G1086:H1086"/>
    <mergeCell ref="I1086:J1086"/>
    <mergeCell ref="L1086:M1086"/>
    <mergeCell ref="O1086:Q1086"/>
    <mergeCell ref="A1085:B1085"/>
    <mergeCell ref="C1085:D1085"/>
    <mergeCell ref="G1085:H1085"/>
    <mergeCell ref="I1085:J1085"/>
    <mergeCell ref="L1085:M1085"/>
    <mergeCell ref="O1085:Q1085"/>
    <mergeCell ref="A1084:B1084"/>
    <mergeCell ref="C1084:D1084"/>
    <mergeCell ref="G1084:H1084"/>
    <mergeCell ref="I1084:J1084"/>
    <mergeCell ref="L1084:M1084"/>
    <mergeCell ref="O1084:Q1084"/>
    <mergeCell ref="A1083:B1083"/>
    <mergeCell ref="C1083:D1083"/>
    <mergeCell ref="G1083:H1083"/>
    <mergeCell ref="I1083:J1083"/>
    <mergeCell ref="L1083:M1083"/>
    <mergeCell ref="O1083:Q1083"/>
    <mergeCell ref="A1082:B1082"/>
    <mergeCell ref="C1082:D1082"/>
    <mergeCell ref="G1082:H1082"/>
    <mergeCell ref="I1082:J1082"/>
    <mergeCell ref="L1082:M1082"/>
    <mergeCell ref="O1082:Q1082"/>
    <mergeCell ref="A1081:B1081"/>
    <mergeCell ref="C1081:D1081"/>
    <mergeCell ref="G1081:H1081"/>
    <mergeCell ref="I1081:J1081"/>
    <mergeCell ref="L1081:M1081"/>
    <mergeCell ref="O1081:Q1081"/>
    <mergeCell ref="A1080:B1080"/>
    <mergeCell ref="C1080:D1080"/>
    <mergeCell ref="G1080:H1080"/>
    <mergeCell ref="I1080:J1080"/>
    <mergeCell ref="L1080:M1080"/>
    <mergeCell ref="O1080:Q1080"/>
    <mergeCell ref="A1079:B1079"/>
    <mergeCell ref="C1079:D1079"/>
    <mergeCell ref="G1079:H1079"/>
    <mergeCell ref="I1079:J1079"/>
    <mergeCell ref="L1079:M1079"/>
    <mergeCell ref="O1079:Q1079"/>
    <mergeCell ref="A1078:B1078"/>
    <mergeCell ref="C1078:D1078"/>
    <mergeCell ref="G1078:H1078"/>
    <mergeCell ref="I1078:J1078"/>
    <mergeCell ref="L1078:M1078"/>
    <mergeCell ref="O1078:Q1078"/>
    <mergeCell ref="A1077:B1077"/>
    <mergeCell ref="C1077:D1077"/>
    <mergeCell ref="G1077:H1077"/>
    <mergeCell ref="I1077:J1077"/>
    <mergeCell ref="L1077:M1077"/>
    <mergeCell ref="O1077:Q1077"/>
    <mergeCell ref="A1076:B1076"/>
    <mergeCell ref="C1076:D1076"/>
    <mergeCell ref="G1076:H1076"/>
    <mergeCell ref="I1076:J1076"/>
    <mergeCell ref="L1076:M1076"/>
    <mergeCell ref="O1076:Q1076"/>
    <mergeCell ref="A1075:B1075"/>
    <mergeCell ref="C1075:D1075"/>
    <mergeCell ref="G1075:H1075"/>
    <mergeCell ref="I1075:J1075"/>
    <mergeCell ref="L1075:M1075"/>
    <mergeCell ref="O1075:Q1075"/>
    <mergeCell ref="A1074:B1074"/>
    <mergeCell ref="C1074:D1074"/>
    <mergeCell ref="G1074:H1074"/>
    <mergeCell ref="I1074:J1074"/>
    <mergeCell ref="L1074:M1074"/>
    <mergeCell ref="O1074:Q1074"/>
    <mergeCell ref="A1073:B1073"/>
    <mergeCell ref="C1073:D1073"/>
    <mergeCell ref="G1073:H1073"/>
    <mergeCell ref="I1073:J1073"/>
    <mergeCell ref="L1073:M1073"/>
    <mergeCell ref="O1073:Q1073"/>
    <mergeCell ref="A1072:B1072"/>
    <mergeCell ref="C1072:D1072"/>
    <mergeCell ref="G1072:H1072"/>
    <mergeCell ref="I1072:J1072"/>
    <mergeCell ref="L1072:M1072"/>
    <mergeCell ref="O1072:Q1072"/>
    <mergeCell ref="A1071:B1071"/>
    <mergeCell ref="C1071:D1071"/>
    <mergeCell ref="G1071:H1071"/>
    <mergeCell ref="I1071:J1071"/>
    <mergeCell ref="L1071:M1071"/>
    <mergeCell ref="O1071:Q1071"/>
    <mergeCell ref="A1070:B1070"/>
    <mergeCell ref="C1070:D1070"/>
    <mergeCell ref="G1070:H1070"/>
    <mergeCell ref="I1070:J1070"/>
    <mergeCell ref="L1070:M1070"/>
    <mergeCell ref="O1070:Q1070"/>
    <mergeCell ref="A1069:B1069"/>
    <mergeCell ref="C1069:D1069"/>
    <mergeCell ref="G1069:H1069"/>
    <mergeCell ref="I1069:J1069"/>
    <mergeCell ref="L1069:M1069"/>
    <mergeCell ref="O1069:Q1069"/>
    <mergeCell ref="A1068:B1068"/>
    <mergeCell ref="C1068:D1068"/>
    <mergeCell ref="G1068:H1068"/>
    <mergeCell ref="I1068:J1068"/>
    <mergeCell ref="L1068:M1068"/>
    <mergeCell ref="O1068:Q1068"/>
    <mergeCell ref="A1067:B1067"/>
    <mergeCell ref="C1067:D1067"/>
    <mergeCell ref="G1067:H1067"/>
    <mergeCell ref="I1067:J1067"/>
    <mergeCell ref="L1067:M1067"/>
    <mergeCell ref="O1067:Q1067"/>
    <mergeCell ref="A1066:B1066"/>
    <mergeCell ref="C1066:D1066"/>
    <mergeCell ref="G1066:H1066"/>
    <mergeCell ref="I1066:J1066"/>
    <mergeCell ref="L1066:M1066"/>
    <mergeCell ref="O1066:Q1066"/>
    <mergeCell ref="A1065:B1065"/>
    <mergeCell ref="C1065:D1065"/>
    <mergeCell ref="G1065:H1065"/>
    <mergeCell ref="I1065:J1065"/>
    <mergeCell ref="L1065:M1065"/>
    <mergeCell ref="O1065:Q1065"/>
    <mergeCell ref="A1064:B1064"/>
    <mergeCell ref="C1064:D1064"/>
    <mergeCell ref="G1064:H1064"/>
    <mergeCell ref="I1064:J1064"/>
    <mergeCell ref="L1064:M1064"/>
    <mergeCell ref="O1064:Q1064"/>
    <mergeCell ref="A1063:B1063"/>
    <mergeCell ref="C1063:D1063"/>
    <mergeCell ref="G1063:H1063"/>
    <mergeCell ref="I1063:J1063"/>
    <mergeCell ref="L1063:M1063"/>
    <mergeCell ref="O1063:Q1063"/>
    <mergeCell ref="A1062:B1062"/>
    <mergeCell ref="C1062:D1062"/>
    <mergeCell ref="G1062:H1062"/>
    <mergeCell ref="I1062:J1062"/>
    <mergeCell ref="L1062:M1062"/>
    <mergeCell ref="O1062:Q1062"/>
    <mergeCell ref="A1061:B1061"/>
    <mergeCell ref="C1061:D1061"/>
    <mergeCell ref="G1061:H1061"/>
    <mergeCell ref="I1061:J1061"/>
    <mergeCell ref="L1061:M1061"/>
    <mergeCell ref="O1061:Q1061"/>
    <mergeCell ref="A1060:B1060"/>
    <mergeCell ref="C1060:D1060"/>
    <mergeCell ref="G1060:H1060"/>
    <mergeCell ref="I1060:J1060"/>
    <mergeCell ref="L1060:M1060"/>
    <mergeCell ref="O1060:Q1060"/>
    <mergeCell ref="A1059:B1059"/>
    <mergeCell ref="C1059:D1059"/>
    <mergeCell ref="G1059:H1059"/>
    <mergeCell ref="I1059:J1059"/>
    <mergeCell ref="L1059:M1059"/>
    <mergeCell ref="O1059:Q1059"/>
    <mergeCell ref="A1058:B1058"/>
    <mergeCell ref="C1058:D1058"/>
    <mergeCell ref="G1058:H1058"/>
    <mergeCell ref="I1058:J1058"/>
    <mergeCell ref="L1058:M1058"/>
    <mergeCell ref="O1058:Q1058"/>
    <mergeCell ref="A1057:B1057"/>
    <mergeCell ref="C1057:D1057"/>
    <mergeCell ref="G1057:H1057"/>
    <mergeCell ref="I1057:J1057"/>
    <mergeCell ref="L1057:M1057"/>
    <mergeCell ref="O1057:Q1057"/>
    <mergeCell ref="A1056:B1056"/>
    <mergeCell ref="C1056:D1056"/>
    <mergeCell ref="G1056:H1056"/>
    <mergeCell ref="I1056:J1056"/>
    <mergeCell ref="L1056:M1056"/>
    <mergeCell ref="O1056:Q1056"/>
    <mergeCell ref="A1055:B1055"/>
    <mergeCell ref="C1055:D1055"/>
    <mergeCell ref="G1055:H1055"/>
    <mergeCell ref="I1055:J1055"/>
    <mergeCell ref="L1055:M1055"/>
    <mergeCell ref="O1055:Q1055"/>
    <mergeCell ref="A1054:B1054"/>
    <mergeCell ref="C1054:D1054"/>
    <mergeCell ref="G1054:H1054"/>
    <mergeCell ref="I1054:J1054"/>
    <mergeCell ref="L1054:M1054"/>
    <mergeCell ref="O1054:Q1054"/>
    <mergeCell ref="A1053:B1053"/>
    <mergeCell ref="C1053:D1053"/>
    <mergeCell ref="G1053:H1053"/>
    <mergeCell ref="I1053:J1053"/>
    <mergeCell ref="L1053:M1053"/>
    <mergeCell ref="O1053:Q1053"/>
    <mergeCell ref="A1052:B1052"/>
    <mergeCell ref="C1052:D1052"/>
    <mergeCell ref="G1052:H1052"/>
    <mergeCell ref="I1052:J1052"/>
    <mergeCell ref="L1052:M1052"/>
    <mergeCell ref="O1052:Q1052"/>
    <mergeCell ref="A1051:B1051"/>
    <mergeCell ref="C1051:D1051"/>
    <mergeCell ref="G1051:H1051"/>
    <mergeCell ref="I1051:J1051"/>
    <mergeCell ref="L1051:M1051"/>
    <mergeCell ref="O1051:Q1051"/>
    <mergeCell ref="A1050:B1050"/>
    <mergeCell ref="C1050:D1050"/>
    <mergeCell ref="G1050:H1050"/>
    <mergeCell ref="I1050:J1050"/>
    <mergeCell ref="L1050:M1050"/>
    <mergeCell ref="O1050:Q1050"/>
    <mergeCell ref="A1049:B1049"/>
    <mergeCell ref="C1049:D1049"/>
    <mergeCell ref="G1049:H1049"/>
    <mergeCell ref="I1049:J1049"/>
    <mergeCell ref="L1049:M1049"/>
    <mergeCell ref="O1049:Q1049"/>
    <mergeCell ref="A1048:B1048"/>
    <mergeCell ref="C1048:D1048"/>
    <mergeCell ref="G1048:H1048"/>
    <mergeCell ref="I1048:J1048"/>
    <mergeCell ref="L1048:M1048"/>
    <mergeCell ref="O1048:Q1048"/>
    <mergeCell ref="A1047:B1047"/>
    <mergeCell ref="C1047:D1047"/>
    <mergeCell ref="G1047:H1047"/>
    <mergeCell ref="I1047:J1047"/>
    <mergeCell ref="L1047:M1047"/>
    <mergeCell ref="O1047:Q1047"/>
    <mergeCell ref="A1046:B1046"/>
    <mergeCell ref="C1046:D1046"/>
    <mergeCell ref="G1046:H1046"/>
    <mergeCell ref="I1046:J1046"/>
    <mergeCell ref="L1046:M1046"/>
    <mergeCell ref="O1046:Q1046"/>
    <mergeCell ref="A1045:B1045"/>
    <mergeCell ref="C1045:D1045"/>
    <mergeCell ref="G1045:H1045"/>
    <mergeCell ref="I1045:J1045"/>
    <mergeCell ref="L1045:M1045"/>
    <mergeCell ref="O1045:Q1045"/>
    <mergeCell ref="A1044:B1044"/>
    <mergeCell ref="C1044:D1044"/>
    <mergeCell ref="G1044:H1044"/>
    <mergeCell ref="I1044:J1044"/>
    <mergeCell ref="L1044:M1044"/>
    <mergeCell ref="O1044:Q1044"/>
    <mergeCell ref="A1043:B1043"/>
    <mergeCell ref="C1043:D1043"/>
    <mergeCell ref="G1043:H1043"/>
    <mergeCell ref="I1043:J1043"/>
    <mergeCell ref="L1043:M1043"/>
    <mergeCell ref="O1043:Q1043"/>
    <mergeCell ref="A1042:B1042"/>
    <mergeCell ref="C1042:D1042"/>
    <mergeCell ref="G1042:H1042"/>
    <mergeCell ref="I1042:J1042"/>
    <mergeCell ref="L1042:M1042"/>
    <mergeCell ref="O1042:Q1042"/>
    <mergeCell ref="A1041:B1041"/>
    <mergeCell ref="C1041:D1041"/>
    <mergeCell ref="G1041:H1041"/>
    <mergeCell ref="I1041:J1041"/>
    <mergeCell ref="L1041:M1041"/>
    <mergeCell ref="O1041:Q1041"/>
    <mergeCell ref="A1040:B1040"/>
    <mergeCell ref="C1040:D1040"/>
    <mergeCell ref="G1040:H1040"/>
    <mergeCell ref="I1040:J1040"/>
    <mergeCell ref="L1040:M1040"/>
    <mergeCell ref="O1040:Q1040"/>
    <mergeCell ref="A1039:B1039"/>
    <mergeCell ref="C1039:D1039"/>
    <mergeCell ref="G1039:H1039"/>
    <mergeCell ref="I1039:J1039"/>
    <mergeCell ref="L1039:M1039"/>
    <mergeCell ref="O1039:Q1039"/>
    <mergeCell ref="A1038:B1038"/>
    <mergeCell ref="C1038:D1038"/>
    <mergeCell ref="G1038:H1038"/>
    <mergeCell ref="I1038:J1038"/>
    <mergeCell ref="L1038:M1038"/>
    <mergeCell ref="O1038:Q1038"/>
    <mergeCell ref="A1037:B1037"/>
    <mergeCell ref="C1037:D1037"/>
    <mergeCell ref="G1037:H1037"/>
    <mergeCell ref="I1037:J1037"/>
    <mergeCell ref="L1037:M1037"/>
    <mergeCell ref="O1037:Q1037"/>
    <mergeCell ref="A1036:B1036"/>
    <mergeCell ref="C1036:D1036"/>
    <mergeCell ref="G1036:H1036"/>
    <mergeCell ref="I1036:J1036"/>
    <mergeCell ref="L1036:M1036"/>
    <mergeCell ref="O1036:Q1036"/>
    <mergeCell ref="A1035:B1035"/>
    <mergeCell ref="C1035:D1035"/>
    <mergeCell ref="G1035:H1035"/>
    <mergeCell ref="I1035:J1035"/>
    <mergeCell ref="L1035:M1035"/>
    <mergeCell ref="O1035:Q1035"/>
    <mergeCell ref="A1034:B1034"/>
    <mergeCell ref="C1034:D1034"/>
    <mergeCell ref="G1034:H1034"/>
    <mergeCell ref="I1034:J1034"/>
    <mergeCell ref="L1034:M1034"/>
    <mergeCell ref="O1034:Q1034"/>
    <mergeCell ref="A1033:B1033"/>
    <mergeCell ref="C1033:D1033"/>
    <mergeCell ref="G1033:H1033"/>
    <mergeCell ref="I1033:J1033"/>
    <mergeCell ref="L1033:M1033"/>
    <mergeCell ref="O1033:Q1033"/>
    <mergeCell ref="A1032:B1032"/>
    <mergeCell ref="C1032:D1032"/>
    <mergeCell ref="G1032:H1032"/>
    <mergeCell ref="I1032:J1032"/>
    <mergeCell ref="L1032:M1032"/>
    <mergeCell ref="O1032:Q1032"/>
    <mergeCell ref="A1031:B1031"/>
    <mergeCell ref="C1031:D1031"/>
    <mergeCell ref="G1031:H1031"/>
    <mergeCell ref="I1031:J1031"/>
    <mergeCell ref="L1031:M1031"/>
    <mergeCell ref="O1031:Q1031"/>
    <mergeCell ref="A1030:B1030"/>
    <mergeCell ref="C1030:D1030"/>
    <mergeCell ref="G1030:H1030"/>
    <mergeCell ref="I1030:J1030"/>
    <mergeCell ref="L1030:M1030"/>
    <mergeCell ref="O1030:Q1030"/>
    <mergeCell ref="A1029:B1029"/>
    <mergeCell ref="C1029:D1029"/>
    <mergeCell ref="G1029:H1029"/>
    <mergeCell ref="I1029:J1029"/>
    <mergeCell ref="L1029:M1029"/>
    <mergeCell ref="O1029:Q1029"/>
    <mergeCell ref="A1028:B1028"/>
    <mergeCell ref="C1028:D1028"/>
    <mergeCell ref="G1028:H1028"/>
    <mergeCell ref="I1028:J1028"/>
    <mergeCell ref="L1028:M1028"/>
    <mergeCell ref="O1028:Q1028"/>
    <mergeCell ref="A1027:B1027"/>
    <mergeCell ref="C1027:D1027"/>
    <mergeCell ref="G1027:H1027"/>
    <mergeCell ref="I1027:J1027"/>
    <mergeCell ref="L1027:M1027"/>
    <mergeCell ref="O1027:Q1027"/>
    <mergeCell ref="A1026:B1026"/>
    <mergeCell ref="C1026:D1026"/>
    <mergeCell ref="G1026:H1026"/>
    <mergeCell ref="I1026:J1026"/>
    <mergeCell ref="L1026:M1026"/>
    <mergeCell ref="O1026:Q1026"/>
    <mergeCell ref="A1025:B1025"/>
    <mergeCell ref="C1025:D1025"/>
    <mergeCell ref="G1025:H1025"/>
    <mergeCell ref="I1025:J1025"/>
    <mergeCell ref="L1025:M1025"/>
    <mergeCell ref="O1025:Q1025"/>
    <mergeCell ref="A1024:B1024"/>
    <mergeCell ref="C1024:D1024"/>
    <mergeCell ref="G1024:H1024"/>
    <mergeCell ref="I1024:J1024"/>
    <mergeCell ref="L1024:M1024"/>
    <mergeCell ref="O1024:Q1024"/>
    <mergeCell ref="A1023:B1023"/>
    <mergeCell ref="C1023:D1023"/>
    <mergeCell ref="G1023:H1023"/>
    <mergeCell ref="I1023:J1023"/>
    <mergeCell ref="L1023:M1023"/>
    <mergeCell ref="O1023:Q1023"/>
    <mergeCell ref="A1022:B1022"/>
    <mergeCell ref="C1022:D1022"/>
    <mergeCell ref="G1022:H1022"/>
    <mergeCell ref="I1022:J1022"/>
    <mergeCell ref="L1022:M1022"/>
    <mergeCell ref="O1022:Q1022"/>
    <mergeCell ref="A1021:B1021"/>
    <mergeCell ref="C1021:D1021"/>
    <mergeCell ref="G1021:H1021"/>
    <mergeCell ref="I1021:J1021"/>
    <mergeCell ref="L1021:M1021"/>
    <mergeCell ref="O1021:Q1021"/>
    <mergeCell ref="A1020:B1020"/>
    <mergeCell ref="C1020:D1020"/>
    <mergeCell ref="G1020:H1020"/>
    <mergeCell ref="I1020:J1020"/>
    <mergeCell ref="L1020:M1020"/>
    <mergeCell ref="O1020:Q1020"/>
    <mergeCell ref="A1019:B1019"/>
    <mergeCell ref="C1019:D1019"/>
    <mergeCell ref="G1019:H1019"/>
    <mergeCell ref="I1019:J1019"/>
    <mergeCell ref="L1019:M1019"/>
    <mergeCell ref="O1019:Q1019"/>
    <mergeCell ref="A1018:B1018"/>
    <mergeCell ref="C1018:D1018"/>
    <mergeCell ref="G1018:H1018"/>
    <mergeCell ref="I1018:J1018"/>
    <mergeCell ref="L1018:M1018"/>
    <mergeCell ref="O1018:Q1018"/>
    <mergeCell ref="A1017:B1017"/>
    <mergeCell ref="C1017:D1017"/>
    <mergeCell ref="G1017:H1017"/>
    <mergeCell ref="I1017:J1017"/>
    <mergeCell ref="L1017:M1017"/>
    <mergeCell ref="O1017:Q1017"/>
    <mergeCell ref="A1016:B1016"/>
    <mergeCell ref="C1016:D1016"/>
    <mergeCell ref="G1016:H1016"/>
    <mergeCell ref="I1016:J1016"/>
    <mergeCell ref="L1016:M1016"/>
    <mergeCell ref="O1016:Q1016"/>
    <mergeCell ref="A1015:B1015"/>
    <mergeCell ref="C1015:D1015"/>
    <mergeCell ref="G1015:H1015"/>
    <mergeCell ref="I1015:J1015"/>
    <mergeCell ref="L1015:M1015"/>
    <mergeCell ref="O1015:Q1015"/>
    <mergeCell ref="A1014:B1014"/>
    <mergeCell ref="C1014:D1014"/>
    <mergeCell ref="G1014:H1014"/>
    <mergeCell ref="I1014:J1014"/>
    <mergeCell ref="L1014:M1014"/>
    <mergeCell ref="O1014:Q1014"/>
    <mergeCell ref="A1013:B1013"/>
    <mergeCell ref="C1013:D1013"/>
    <mergeCell ref="G1013:H1013"/>
    <mergeCell ref="I1013:J1013"/>
    <mergeCell ref="L1013:M1013"/>
    <mergeCell ref="O1013:Q1013"/>
    <mergeCell ref="A1012:B1012"/>
    <mergeCell ref="C1012:D1012"/>
    <mergeCell ref="G1012:H1012"/>
    <mergeCell ref="I1012:J1012"/>
    <mergeCell ref="L1012:M1012"/>
    <mergeCell ref="O1012:Q1012"/>
    <mergeCell ref="A1011:B1011"/>
    <mergeCell ref="C1011:D1011"/>
    <mergeCell ref="G1011:H1011"/>
    <mergeCell ref="I1011:J1011"/>
    <mergeCell ref="L1011:M1011"/>
    <mergeCell ref="O1011:Q1011"/>
    <mergeCell ref="A1010:B1010"/>
    <mergeCell ref="C1010:D1010"/>
    <mergeCell ref="G1010:H1010"/>
    <mergeCell ref="I1010:J1010"/>
    <mergeCell ref="L1010:M1010"/>
    <mergeCell ref="O1010:Q1010"/>
    <mergeCell ref="A1009:B1009"/>
    <mergeCell ref="C1009:D1009"/>
    <mergeCell ref="G1009:H1009"/>
    <mergeCell ref="I1009:J1009"/>
    <mergeCell ref="L1009:M1009"/>
    <mergeCell ref="O1009:Q1009"/>
    <mergeCell ref="A1008:B1008"/>
    <mergeCell ref="C1008:D1008"/>
    <mergeCell ref="G1008:H1008"/>
    <mergeCell ref="I1008:J1008"/>
    <mergeCell ref="L1008:M1008"/>
    <mergeCell ref="O1008:Q1008"/>
    <mergeCell ref="A1007:B1007"/>
    <mergeCell ref="C1007:D1007"/>
    <mergeCell ref="G1007:H1007"/>
    <mergeCell ref="I1007:J1007"/>
    <mergeCell ref="L1007:M1007"/>
    <mergeCell ref="O1007:Q1007"/>
    <mergeCell ref="A1006:B1006"/>
    <mergeCell ref="C1006:D1006"/>
    <mergeCell ref="G1006:H1006"/>
    <mergeCell ref="I1006:J1006"/>
    <mergeCell ref="L1006:M1006"/>
    <mergeCell ref="O1006:Q1006"/>
    <mergeCell ref="A1005:B1005"/>
    <mergeCell ref="C1005:D1005"/>
    <mergeCell ref="G1005:H1005"/>
    <mergeCell ref="I1005:J1005"/>
    <mergeCell ref="L1005:M1005"/>
    <mergeCell ref="O1005:Q1005"/>
    <mergeCell ref="A1004:B1004"/>
    <mergeCell ref="C1004:D1004"/>
    <mergeCell ref="G1004:H1004"/>
    <mergeCell ref="I1004:J1004"/>
    <mergeCell ref="L1004:M1004"/>
    <mergeCell ref="O1004:Q1004"/>
    <mergeCell ref="A1003:B1003"/>
    <mergeCell ref="C1003:D1003"/>
    <mergeCell ref="G1003:H1003"/>
    <mergeCell ref="I1003:J1003"/>
    <mergeCell ref="L1003:M1003"/>
    <mergeCell ref="O1003:Q1003"/>
    <mergeCell ref="A1002:B1002"/>
    <mergeCell ref="C1002:D1002"/>
    <mergeCell ref="G1002:H1002"/>
    <mergeCell ref="I1002:J1002"/>
    <mergeCell ref="L1002:M1002"/>
    <mergeCell ref="O1002:Q1002"/>
    <mergeCell ref="A1001:B1001"/>
    <mergeCell ref="C1001:D1001"/>
    <mergeCell ref="G1001:H1001"/>
    <mergeCell ref="I1001:J1001"/>
    <mergeCell ref="L1001:M1001"/>
    <mergeCell ref="O1001:Q1001"/>
    <mergeCell ref="A1000:B1000"/>
    <mergeCell ref="C1000:D1000"/>
    <mergeCell ref="G1000:H1000"/>
    <mergeCell ref="I1000:J1000"/>
    <mergeCell ref="L1000:M1000"/>
    <mergeCell ref="O1000:Q1000"/>
    <mergeCell ref="A999:B999"/>
    <mergeCell ref="C999:D999"/>
    <mergeCell ref="G999:H999"/>
    <mergeCell ref="I999:J999"/>
    <mergeCell ref="L999:M999"/>
    <mergeCell ref="O999:Q999"/>
    <mergeCell ref="A998:B998"/>
    <mergeCell ref="C998:D998"/>
    <mergeCell ref="G998:H998"/>
    <mergeCell ref="I998:J998"/>
    <mergeCell ref="L998:M998"/>
    <mergeCell ref="O998:Q998"/>
    <mergeCell ref="A997:B997"/>
    <mergeCell ref="C997:D997"/>
    <mergeCell ref="G997:H997"/>
    <mergeCell ref="I997:J997"/>
    <mergeCell ref="L997:M997"/>
    <mergeCell ref="O997:Q997"/>
    <mergeCell ref="A996:B996"/>
    <mergeCell ref="C996:D996"/>
    <mergeCell ref="G996:H996"/>
    <mergeCell ref="I996:J996"/>
    <mergeCell ref="L996:M996"/>
    <mergeCell ref="O996:Q996"/>
    <mergeCell ref="A995:B995"/>
    <mergeCell ref="C995:D995"/>
    <mergeCell ref="G995:H995"/>
    <mergeCell ref="I995:J995"/>
    <mergeCell ref="L995:M995"/>
    <mergeCell ref="O995:Q995"/>
    <mergeCell ref="A994:B994"/>
    <mergeCell ref="C994:D994"/>
    <mergeCell ref="G994:H994"/>
    <mergeCell ref="I994:J994"/>
    <mergeCell ref="L994:M994"/>
    <mergeCell ref="O994:Q994"/>
    <mergeCell ref="A993:B993"/>
    <mergeCell ref="C993:D993"/>
    <mergeCell ref="G993:H993"/>
    <mergeCell ref="I993:J993"/>
    <mergeCell ref="L993:M993"/>
    <mergeCell ref="O993:Q993"/>
    <mergeCell ref="A992:B992"/>
    <mergeCell ref="C992:D992"/>
    <mergeCell ref="G992:H992"/>
    <mergeCell ref="I992:J992"/>
    <mergeCell ref="L992:M992"/>
    <mergeCell ref="O992:Q992"/>
    <mergeCell ref="A991:B991"/>
    <mergeCell ref="C991:D991"/>
    <mergeCell ref="G991:H991"/>
    <mergeCell ref="I991:J991"/>
    <mergeCell ref="L991:M991"/>
    <mergeCell ref="O991:Q991"/>
    <mergeCell ref="A990:B990"/>
    <mergeCell ref="C990:D990"/>
    <mergeCell ref="G990:H990"/>
    <mergeCell ref="I990:J990"/>
    <mergeCell ref="L990:M990"/>
    <mergeCell ref="O990:Q990"/>
    <mergeCell ref="A989:B989"/>
    <mergeCell ref="C989:D989"/>
    <mergeCell ref="G989:H989"/>
    <mergeCell ref="I989:J989"/>
    <mergeCell ref="L989:M989"/>
    <mergeCell ref="O989:Q989"/>
    <mergeCell ref="A988:B988"/>
    <mergeCell ref="C988:D988"/>
    <mergeCell ref="G988:H988"/>
    <mergeCell ref="I988:J988"/>
    <mergeCell ref="L988:M988"/>
    <mergeCell ref="O988:Q988"/>
    <mergeCell ref="A987:B987"/>
    <mergeCell ref="C987:D987"/>
    <mergeCell ref="G987:H987"/>
    <mergeCell ref="I987:J987"/>
    <mergeCell ref="L987:M987"/>
    <mergeCell ref="O987:Q987"/>
    <mergeCell ref="A986:B986"/>
    <mergeCell ref="C986:D986"/>
    <mergeCell ref="G986:H986"/>
    <mergeCell ref="I986:J986"/>
    <mergeCell ref="L986:M986"/>
    <mergeCell ref="O986:Q986"/>
    <mergeCell ref="A985:B985"/>
    <mergeCell ref="C985:D985"/>
    <mergeCell ref="G985:H985"/>
    <mergeCell ref="I985:J985"/>
    <mergeCell ref="L985:M985"/>
    <mergeCell ref="O985:Q985"/>
    <mergeCell ref="A984:B984"/>
    <mergeCell ref="C984:D984"/>
    <mergeCell ref="G984:H984"/>
    <mergeCell ref="I984:J984"/>
    <mergeCell ref="L984:M984"/>
    <mergeCell ref="O984:Q984"/>
    <mergeCell ref="A983:B983"/>
    <mergeCell ref="C983:D983"/>
    <mergeCell ref="G983:H983"/>
    <mergeCell ref="I983:J983"/>
    <mergeCell ref="L983:M983"/>
    <mergeCell ref="O983:Q983"/>
    <mergeCell ref="A982:B982"/>
    <mergeCell ref="C982:D982"/>
    <mergeCell ref="G982:H982"/>
    <mergeCell ref="I982:J982"/>
    <mergeCell ref="L982:M982"/>
    <mergeCell ref="O982:Q982"/>
    <mergeCell ref="A981:B981"/>
    <mergeCell ref="C981:D981"/>
    <mergeCell ref="G981:H981"/>
    <mergeCell ref="I981:J981"/>
    <mergeCell ref="L981:M981"/>
    <mergeCell ref="O981:Q981"/>
    <mergeCell ref="A980:B980"/>
    <mergeCell ref="C980:D980"/>
    <mergeCell ref="G980:H980"/>
    <mergeCell ref="I980:J980"/>
    <mergeCell ref="L980:M980"/>
    <mergeCell ref="O980:Q980"/>
    <mergeCell ref="A979:B979"/>
    <mergeCell ref="C979:D979"/>
    <mergeCell ref="G979:H979"/>
    <mergeCell ref="I979:J979"/>
    <mergeCell ref="L979:M979"/>
    <mergeCell ref="O979:Q979"/>
    <mergeCell ref="A978:B978"/>
    <mergeCell ref="C978:D978"/>
    <mergeCell ref="G978:H978"/>
    <mergeCell ref="I978:J978"/>
    <mergeCell ref="L978:M978"/>
    <mergeCell ref="O978:Q978"/>
    <mergeCell ref="A977:B977"/>
    <mergeCell ref="C977:D977"/>
    <mergeCell ref="G977:H977"/>
    <mergeCell ref="I977:J977"/>
    <mergeCell ref="L977:M977"/>
    <mergeCell ref="O977:Q977"/>
    <mergeCell ref="A976:B976"/>
    <mergeCell ref="C976:D976"/>
    <mergeCell ref="G976:H976"/>
    <mergeCell ref="I976:J976"/>
    <mergeCell ref="L976:M976"/>
    <mergeCell ref="O976:Q976"/>
    <mergeCell ref="A975:B975"/>
    <mergeCell ref="C975:D975"/>
    <mergeCell ref="G975:H975"/>
    <mergeCell ref="I975:J975"/>
    <mergeCell ref="L975:M975"/>
    <mergeCell ref="O975:Q975"/>
    <mergeCell ref="A974:B974"/>
    <mergeCell ref="C974:D974"/>
    <mergeCell ref="G974:H974"/>
    <mergeCell ref="I974:J974"/>
    <mergeCell ref="L974:M974"/>
    <mergeCell ref="O974:Q974"/>
    <mergeCell ref="A973:B973"/>
    <mergeCell ref="C973:D973"/>
    <mergeCell ref="G973:H973"/>
    <mergeCell ref="I973:J973"/>
    <mergeCell ref="L973:M973"/>
    <mergeCell ref="O973:Q973"/>
    <mergeCell ref="A972:B972"/>
    <mergeCell ref="C972:D972"/>
    <mergeCell ref="G972:H972"/>
    <mergeCell ref="I972:J972"/>
    <mergeCell ref="L972:M972"/>
    <mergeCell ref="O972:Q972"/>
    <mergeCell ref="A971:B971"/>
    <mergeCell ref="C971:D971"/>
    <mergeCell ref="G971:H971"/>
    <mergeCell ref="I971:J971"/>
    <mergeCell ref="L971:M971"/>
    <mergeCell ref="O971:Q971"/>
    <mergeCell ref="A970:B970"/>
    <mergeCell ref="C970:D970"/>
    <mergeCell ref="G970:H970"/>
    <mergeCell ref="I970:J970"/>
    <mergeCell ref="L970:M970"/>
    <mergeCell ref="O970:Q970"/>
    <mergeCell ref="A969:B969"/>
    <mergeCell ref="C969:D969"/>
    <mergeCell ref="G969:H969"/>
    <mergeCell ref="I969:J969"/>
    <mergeCell ref="L969:M969"/>
    <mergeCell ref="O969:Q969"/>
    <mergeCell ref="A968:B968"/>
    <mergeCell ref="C968:D968"/>
    <mergeCell ref="G968:H968"/>
    <mergeCell ref="I968:J968"/>
    <mergeCell ref="L968:M968"/>
    <mergeCell ref="O968:Q968"/>
    <mergeCell ref="A967:B967"/>
    <mergeCell ref="C967:D967"/>
    <mergeCell ref="G967:H967"/>
    <mergeCell ref="I967:J967"/>
    <mergeCell ref="L967:M967"/>
    <mergeCell ref="O967:Q967"/>
    <mergeCell ref="A966:B966"/>
    <mergeCell ref="C966:D966"/>
    <mergeCell ref="G966:H966"/>
    <mergeCell ref="I966:J966"/>
    <mergeCell ref="L966:M966"/>
    <mergeCell ref="O966:Q966"/>
    <mergeCell ref="A965:B965"/>
    <mergeCell ref="C965:D965"/>
    <mergeCell ref="G965:H965"/>
    <mergeCell ref="I965:J965"/>
    <mergeCell ref="L965:M965"/>
    <mergeCell ref="O965:Q965"/>
    <mergeCell ref="A964:B964"/>
    <mergeCell ref="C964:D964"/>
    <mergeCell ref="G964:H964"/>
    <mergeCell ref="I964:J964"/>
    <mergeCell ref="L964:M964"/>
    <mergeCell ref="O964:Q964"/>
    <mergeCell ref="A963:B963"/>
    <mergeCell ref="C963:D963"/>
    <mergeCell ref="G963:H963"/>
    <mergeCell ref="I963:J963"/>
    <mergeCell ref="L963:M963"/>
    <mergeCell ref="O963:Q963"/>
    <mergeCell ref="A962:B962"/>
    <mergeCell ref="C962:D962"/>
    <mergeCell ref="G962:H962"/>
    <mergeCell ref="I962:J962"/>
    <mergeCell ref="L962:M962"/>
    <mergeCell ref="O962:Q962"/>
    <mergeCell ref="A961:B961"/>
    <mergeCell ref="C961:D961"/>
    <mergeCell ref="G961:H961"/>
    <mergeCell ref="I961:J961"/>
    <mergeCell ref="L961:M961"/>
    <mergeCell ref="O961:Q961"/>
    <mergeCell ref="A960:B960"/>
    <mergeCell ref="C960:D960"/>
    <mergeCell ref="G960:H960"/>
    <mergeCell ref="I960:J960"/>
    <mergeCell ref="L960:M960"/>
    <mergeCell ref="O960:Q960"/>
    <mergeCell ref="A959:B959"/>
    <mergeCell ref="C959:D959"/>
    <mergeCell ref="G959:H959"/>
    <mergeCell ref="I959:J959"/>
    <mergeCell ref="L959:M959"/>
    <mergeCell ref="O959:Q959"/>
    <mergeCell ref="A958:B958"/>
    <mergeCell ref="C958:D958"/>
    <mergeCell ref="G958:H958"/>
    <mergeCell ref="I958:J958"/>
    <mergeCell ref="L958:M958"/>
    <mergeCell ref="O958:Q958"/>
    <mergeCell ref="A957:B957"/>
    <mergeCell ref="C957:D957"/>
    <mergeCell ref="G957:H957"/>
    <mergeCell ref="I957:J957"/>
    <mergeCell ref="L957:M957"/>
    <mergeCell ref="O957:Q957"/>
    <mergeCell ref="A956:B956"/>
    <mergeCell ref="C956:D956"/>
    <mergeCell ref="G956:H956"/>
    <mergeCell ref="I956:J956"/>
    <mergeCell ref="L956:M956"/>
    <mergeCell ref="O956:Q956"/>
    <mergeCell ref="A955:B955"/>
    <mergeCell ref="C955:D955"/>
    <mergeCell ref="G955:H955"/>
    <mergeCell ref="I955:J955"/>
    <mergeCell ref="L955:M955"/>
    <mergeCell ref="O955:Q955"/>
    <mergeCell ref="A954:B954"/>
    <mergeCell ref="C954:D954"/>
    <mergeCell ref="G954:H954"/>
    <mergeCell ref="I954:J954"/>
    <mergeCell ref="L954:M954"/>
    <mergeCell ref="O954:Q954"/>
    <mergeCell ref="A953:B953"/>
    <mergeCell ref="C953:D953"/>
    <mergeCell ref="G953:H953"/>
    <mergeCell ref="I953:J953"/>
    <mergeCell ref="L953:M953"/>
    <mergeCell ref="O953:Q953"/>
    <mergeCell ref="A952:B952"/>
    <mergeCell ref="C952:D952"/>
    <mergeCell ref="G952:H952"/>
    <mergeCell ref="I952:J952"/>
    <mergeCell ref="L952:M952"/>
    <mergeCell ref="O952:Q952"/>
    <mergeCell ref="A951:B951"/>
    <mergeCell ref="C951:D951"/>
    <mergeCell ref="G951:H951"/>
    <mergeCell ref="I951:J951"/>
    <mergeCell ref="L951:M951"/>
    <mergeCell ref="O951:Q951"/>
    <mergeCell ref="A950:B950"/>
    <mergeCell ref="C950:D950"/>
    <mergeCell ref="G950:H950"/>
    <mergeCell ref="I950:J950"/>
    <mergeCell ref="L950:M950"/>
    <mergeCell ref="O950:Q950"/>
    <mergeCell ref="A949:B949"/>
    <mergeCell ref="C949:D949"/>
    <mergeCell ref="G949:H949"/>
    <mergeCell ref="I949:J949"/>
    <mergeCell ref="L949:M949"/>
    <mergeCell ref="O949:Q949"/>
    <mergeCell ref="A948:B948"/>
    <mergeCell ref="C948:D948"/>
    <mergeCell ref="G948:H948"/>
    <mergeCell ref="I948:J948"/>
    <mergeCell ref="L948:M948"/>
    <mergeCell ref="O948:Q948"/>
    <mergeCell ref="A947:B947"/>
    <mergeCell ref="C947:D947"/>
    <mergeCell ref="G947:H947"/>
    <mergeCell ref="I947:J947"/>
    <mergeCell ref="L947:M947"/>
    <mergeCell ref="O947:Q947"/>
    <mergeCell ref="A946:B946"/>
    <mergeCell ref="C946:D946"/>
    <mergeCell ref="G946:H946"/>
    <mergeCell ref="I946:J946"/>
    <mergeCell ref="L946:M946"/>
    <mergeCell ref="O946:Q946"/>
    <mergeCell ref="A945:B945"/>
    <mergeCell ref="C945:D945"/>
    <mergeCell ref="G945:H945"/>
    <mergeCell ref="I945:J945"/>
    <mergeCell ref="L945:M945"/>
    <mergeCell ref="O945:Q945"/>
    <mergeCell ref="A944:B944"/>
    <mergeCell ref="C944:D944"/>
    <mergeCell ref="G944:H944"/>
    <mergeCell ref="I944:J944"/>
    <mergeCell ref="L944:M944"/>
    <mergeCell ref="O944:Q944"/>
    <mergeCell ref="A943:B943"/>
    <mergeCell ref="C943:D943"/>
    <mergeCell ref="G943:H943"/>
    <mergeCell ref="I943:J943"/>
    <mergeCell ref="L943:M943"/>
    <mergeCell ref="O943:Q943"/>
    <mergeCell ref="A942:B942"/>
    <mergeCell ref="C942:D942"/>
    <mergeCell ref="G942:H942"/>
    <mergeCell ref="I942:J942"/>
    <mergeCell ref="L942:M942"/>
    <mergeCell ref="O942:Q942"/>
    <mergeCell ref="A941:B941"/>
    <mergeCell ref="C941:D941"/>
    <mergeCell ref="G941:H941"/>
    <mergeCell ref="I941:J941"/>
    <mergeCell ref="L941:M941"/>
    <mergeCell ref="O941:Q941"/>
    <mergeCell ref="A940:B940"/>
    <mergeCell ref="C940:D940"/>
    <mergeCell ref="G940:H940"/>
    <mergeCell ref="I940:J940"/>
    <mergeCell ref="L940:M940"/>
    <mergeCell ref="O940:Q940"/>
    <mergeCell ref="A939:B939"/>
    <mergeCell ref="C939:D939"/>
    <mergeCell ref="G939:H939"/>
    <mergeCell ref="I939:J939"/>
    <mergeCell ref="L939:M939"/>
    <mergeCell ref="O939:Q939"/>
    <mergeCell ref="A938:B938"/>
    <mergeCell ref="C938:D938"/>
    <mergeCell ref="G938:H938"/>
    <mergeCell ref="I938:J938"/>
    <mergeCell ref="L938:M938"/>
    <mergeCell ref="O938:Q938"/>
    <mergeCell ref="A937:B937"/>
    <mergeCell ref="C937:D937"/>
    <mergeCell ref="G937:H937"/>
    <mergeCell ref="I937:J937"/>
    <mergeCell ref="L937:M937"/>
    <mergeCell ref="O937:Q937"/>
    <mergeCell ref="A936:B936"/>
    <mergeCell ref="C936:D936"/>
    <mergeCell ref="G936:H936"/>
    <mergeCell ref="I936:J936"/>
    <mergeCell ref="L936:M936"/>
    <mergeCell ref="O936:Q936"/>
    <mergeCell ref="A935:B935"/>
    <mergeCell ref="C935:D935"/>
    <mergeCell ref="G935:H935"/>
    <mergeCell ref="I935:J935"/>
    <mergeCell ref="L935:M935"/>
    <mergeCell ref="O935:Q935"/>
    <mergeCell ref="A934:B934"/>
    <mergeCell ref="C934:D934"/>
    <mergeCell ref="G934:H934"/>
    <mergeCell ref="I934:J934"/>
    <mergeCell ref="L934:M934"/>
    <mergeCell ref="O934:Q934"/>
    <mergeCell ref="A933:B933"/>
    <mergeCell ref="C933:D933"/>
    <mergeCell ref="G933:H933"/>
    <mergeCell ref="I933:J933"/>
    <mergeCell ref="L933:M933"/>
    <mergeCell ref="O933:Q933"/>
    <mergeCell ref="A932:B932"/>
    <mergeCell ref="C932:D932"/>
    <mergeCell ref="G932:H932"/>
    <mergeCell ref="I932:J932"/>
    <mergeCell ref="L932:M932"/>
    <mergeCell ref="O932:Q932"/>
    <mergeCell ref="A931:B931"/>
    <mergeCell ref="C931:D931"/>
    <mergeCell ref="G931:H931"/>
    <mergeCell ref="I931:J931"/>
    <mergeCell ref="L931:M931"/>
    <mergeCell ref="O931:Q931"/>
    <mergeCell ref="A930:B930"/>
    <mergeCell ref="C930:D930"/>
    <mergeCell ref="G930:H930"/>
    <mergeCell ref="I930:J930"/>
    <mergeCell ref="L930:M930"/>
    <mergeCell ref="O930:Q930"/>
    <mergeCell ref="A929:B929"/>
    <mergeCell ref="C929:D929"/>
    <mergeCell ref="G929:H929"/>
    <mergeCell ref="I929:J929"/>
    <mergeCell ref="L929:M929"/>
    <mergeCell ref="O929:Q929"/>
    <mergeCell ref="A928:B928"/>
    <mergeCell ref="C928:D928"/>
    <mergeCell ref="G928:H928"/>
    <mergeCell ref="I928:J928"/>
    <mergeCell ref="L928:M928"/>
    <mergeCell ref="O928:Q928"/>
    <mergeCell ref="A927:B927"/>
    <mergeCell ref="C927:D927"/>
    <mergeCell ref="G927:H927"/>
    <mergeCell ref="I927:J927"/>
    <mergeCell ref="L927:M927"/>
    <mergeCell ref="O927:Q927"/>
    <mergeCell ref="A926:B926"/>
    <mergeCell ref="C926:D926"/>
    <mergeCell ref="G926:H926"/>
    <mergeCell ref="I926:J926"/>
    <mergeCell ref="L926:M926"/>
    <mergeCell ref="O926:Q926"/>
    <mergeCell ref="A925:B925"/>
    <mergeCell ref="C925:D925"/>
    <mergeCell ref="G925:H925"/>
    <mergeCell ref="I925:J925"/>
    <mergeCell ref="L925:M925"/>
    <mergeCell ref="O925:Q925"/>
    <mergeCell ref="A924:B924"/>
    <mergeCell ref="C924:D924"/>
    <mergeCell ref="G924:H924"/>
    <mergeCell ref="I924:J924"/>
    <mergeCell ref="L924:M924"/>
    <mergeCell ref="O924:Q924"/>
    <mergeCell ref="A923:B923"/>
    <mergeCell ref="C923:D923"/>
    <mergeCell ref="G923:H923"/>
    <mergeCell ref="I923:J923"/>
    <mergeCell ref="L923:M923"/>
    <mergeCell ref="O923:Q923"/>
    <mergeCell ref="A922:B922"/>
    <mergeCell ref="C922:D922"/>
    <mergeCell ref="G922:H922"/>
    <mergeCell ref="I922:J922"/>
    <mergeCell ref="L922:M922"/>
    <mergeCell ref="O922:Q922"/>
    <mergeCell ref="A921:B921"/>
    <mergeCell ref="C921:D921"/>
    <mergeCell ref="G921:H921"/>
    <mergeCell ref="I921:J921"/>
    <mergeCell ref="L921:M921"/>
    <mergeCell ref="O921:Q921"/>
    <mergeCell ref="A920:B920"/>
    <mergeCell ref="C920:D920"/>
    <mergeCell ref="G920:H920"/>
    <mergeCell ref="I920:J920"/>
    <mergeCell ref="L920:M920"/>
    <mergeCell ref="O920:Q920"/>
    <mergeCell ref="A919:B919"/>
    <mergeCell ref="C919:D919"/>
    <mergeCell ref="G919:H919"/>
    <mergeCell ref="I919:J919"/>
    <mergeCell ref="L919:M919"/>
    <mergeCell ref="O919:Q919"/>
    <mergeCell ref="A918:B918"/>
    <mergeCell ref="C918:D918"/>
    <mergeCell ref="G918:H918"/>
    <mergeCell ref="I918:J918"/>
    <mergeCell ref="L918:M918"/>
    <mergeCell ref="O918:Q918"/>
    <mergeCell ref="A917:B917"/>
    <mergeCell ref="C917:D917"/>
    <mergeCell ref="G917:H917"/>
    <mergeCell ref="I917:J917"/>
    <mergeCell ref="L917:M917"/>
    <mergeCell ref="O917:Q917"/>
    <mergeCell ref="A916:B916"/>
    <mergeCell ref="C916:D916"/>
    <mergeCell ref="G916:H916"/>
    <mergeCell ref="I916:J916"/>
    <mergeCell ref="L916:M916"/>
    <mergeCell ref="O916:Q916"/>
    <mergeCell ref="A915:B915"/>
    <mergeCell ref="C915:D915"/>
    <mergeCell ref="G915:H915"/>
    <mergeCell ref="I915:J915"/>
    <mergeCell ref="L915:M915"/>
    <mergeCell ref="O915:Q915"/>
    <mergeCell ref="A914:B914"/>
    <mergeCell ref="C914:D914"/>
    <mergeCell ref="G914:H914"/>
    <mergeCell ref="I914:J914"/>
    <mergeCell ref="L914:M914"/>
    <mergeCell ref="O914:Q914"/>
    <mergeCell ref="A913:B913"/>
    <mergeCell ref="C913:D913"/>
    <mergeCell ref="G913:H913"/>
    <mergeCell ref="I913:J913"/>
    <mergeCell ref="L913:M913"/>
    <mergeCell ref="O913:Q913"/>
    <mergeCell ref="A912:B912"/>
    <mergeCell ref="C912:D912"/>
    <mergeCell ref="G912:H912"/>
    <mergeCell ref="I912:J912"/>
    <mergeCell ref="L912:M912"/>
    <mergeCell ref="O912:Q912"/>
    <mergeCell ref="A911:B911"/>
    <mergeCell ref="C911:D911"/>
    <mergeCell ref="G911:H911"/>
    <mergeCell ref="I911:J911"/>
    <mergeCell ref="L911:M911"/>
    <mergeCell ref="O911:Q911"/>
    <mergeCell ref="A910:B910"/>
    <mergeCell ref="C910:D910"/>
    <mergeCell ref="G910:H910"/>
    <mergeCell ref="I910:J910"/>
    <mergeCell ref="L910:M910"/>
    <mergeCell ref="O910:Q910"/>
    <mergeCell ref="A909:B909"/>
    <mergeCell ref="C909:D909"/>
    <mergeCell ref="G909:H909"/>
    <mergeCell ref="I909:J909"/>
    <mergeCell ref="L909:M909"/>
    <mergeCell ref="O909:Q909"/>
    <mergeCell ref="A908:B908"/>
    <mergeCell ref="C908:D908"/>
    <mergeCell ref="G908:H908"/>
    <mergeCell ref="I908:J908"/>
    <mergeCell ref="L908:M908"/>
    <mergeCell ref="O908:Q908"/>
    <mergeCell ref="A907:B907"/>
    <mergeCell ref="C907:D907"/>
    <mergeCell ref="G907:H907"/>
    <mergeCell ref="I907:J907"/>
    <mergeCell ref="L907:M907"/>
    <mergeCell ref="O907:Q907"/>
    <mergeCell ref="A906:B906"/>
    <mergeCell ref="C906:D906"/>
    <mergeCell ref="G906:H906"/>
    <mergeCell ref="I906:J906"/>
    <mergeCell ref="L906:M906"/>
    <mergeCell ref="O906:Q906"/>
    <mergeCell ref="A905:B905"/>
    <mergeCell ref="C905:D905"/>
    <mergeCell ref="G905:H905"/>
    <mergeCell ref="I905:J905"/>
    <mergeCell ref="L905:M905"/>
    <mergeCell ref="O905:Q905"/>
    <mergeCell ref="A904:B904"/>
    <mergeCell ref="C904:D904"/>
    <mergeCell ref="G904:H904"/>
    <mergeCell ref="I904:J904"/>
    <mergeCell ref="L904:M904"/>
    <mergeCell ref="O904:Q904"/>
    <mergeCell ref="A903:B903"/>
    <mergeCell ref="C903:D903"/>
    <mergeCell ref="G903:H903"/>
    <mergeCell ref="I903:J903"/>
    <mergeCell ref="L903:M903"/>
    <mergeCell ref="O903:Q903"/>
    <mergeCell ref="A902:B902"/>
    <mergeCell ref="C902:D902"/>
    <mergeCell ref="G902:H902"/>
    <mergeCell ref="I902:J902"/>
    <mergeCell ref="L902:M902"/>
    <mergeCell ref="O902:Q902"/>
    <mergeCell ref="A901:B901"/>
    <mergeCell ref="C901:D901"/>
    <mergeCell ref="G901:H901"/>
    <mergeCell ref="I901:J901"/>
    <mergeCell ref="L901:M901"/>
    <mergeCell ref="O901:Q901"/>
    <mergeCell ref="A900:B900"/>
    <mergeCell ref="C900:D900"/>
    <mergeCell ref="G900:H900"/>
    <mergeCell ref="I900:J900"/>
    <mergeCell ref="L900:M900"/>
    <mergeCell ref="O900:Q900"/>
    <mergeCell ref="A899:B899"/>
    <mergeCell ref="C899:D899"/>
    <mergeCell ref="G899:H899"/>
    <mergeCell ref="I899:J899"/>
    <mergeCell ref="L899:M899"/>
    <mergeCell ref="O899:Q899"/>
    <mergeCell ref="A898:B898"/>
    <mergeCell ref="C898:D898"/>
    <mergeCell ref="G898:H898"/>
    <mergeCell ref="I898:J898"/>
    <mergeCell ref="L898:M898"/>
    <mergeCell ref="O898:Q898"/>
    <mergeCell ref="A897:B897"/>
    <mergeCell ref="C897:D897"/>
    <mergeCell ref="G897:H897"/>
    <mergeCell ref="I897:J897"/>
    <mergeCell ref="L897:M897"/>
    <mergeCell ref="O897:Q897"/>
    <mergeCell ref="A896:B896"/>
    <mergeCell ref="C896:D896"/>
    <mergeCell ref="G896:H896"/>
    <mergeCell ref="I896:J896"/>
    <mergeCell ref="L896:M896"/>
    <mergeCell ref="O896:Q896"/>
    <mergeCell ref="A895:B895"/>
    <mergeCell ref="C895:D895"/>
    <mergeCell ref="G895:H895"/>
    <mergeCell ref="I895:J895"/>
    <mergeCell ref="L895:M895"/>
    <mergeCell ref="O895:Q895"/>
    <mergeCell ref="A894:B894"/>
    <mergeCell ref="C894:D894"/>
    <mergeCell ref="G894:H894"/>
    <mergeCell ref="I894:J894"/>
    <mergeCell ref="L894:M894"/>
    <mergeCell ref="O894:Q894"/>
    <mergeCell ref="A893:B893"/>
    <mergeCell ref="C893:D893"/>
    <mergeCell ref="G893:H893"/>
    <mergeCell ref="I893:J893"/>
    <mergeCell ref="L893:M893"/>
    <mergeCell ref="O893:Q893"/>
    <mergeCell ref="A892:B892"/>
    <mergeCell ref="C892:D892"/>
    <mergeCell ref="G892:H892"/>
    <mergeCell ref="I892:J892"/>
    <mergeCell ref="L892:M892"/>
    <mergeCell ref="O892:Q892"/>
    <mergeCell ref="A891:B891"/>
    <mergeCell ref="C891:D891"/>
    <mergeCell ref="G891:H891"/>
    <mergeCell ref="I891:J891"/>
    <mergeCell ref="L891:M891"/>
    <mergeCell ref="O891:Q891"/>
    <mergeCell ref="A890:B890"/>
    <mergeCell ref="C890:D890"/>
    <mergeCell ref="G890:H890"/>
    <mergeCell ref="I890:J890"/>
    <mergeCell ref="L890:M890"/>
    <mergeCell ref="O890:Q890"/>
    <mergeCell ref="A889:B889"/>
    <mergeCell ref="C889:D889"/>
    <mergeCell ref="G889:H889"/>
    <mergeCell ref="I889:J889"/>
    <mergeCell ref="L889:M889"/>
    <mergeCell ref="O889:Q889"/>
    <mergeCell ref="A888:B888"/>
    <mergeCell ref="C888:D888"/>
    <mergeCell ref="G888:H888"/>
    <mergeCell ref="I888:J888"/>
    <mergeCell ref="L888:M888"/>
    <mergeCell ref="O888:Q888"/>
    <mergeCell ref="A887:B887"/>
    <mergeCell ref="C887:D887"/>
    <mergeCell ref="G887:H887"/>
    <mergeCell ref="I887:J887"/>
    <mergeCell ref="L887:M887"/>
    <mergeCell ref="O887:Q887"/>
    <mergeCell ref="A886:B886"/>
    <mergeCell ref="C886:D886"/>
    <mergeCell ref="G886:H886"/>
    <mergeCell ref="I886:J886"/>
    <mergeCell ref="L886:M886"/>
    <mergeCell ref="O886:Q886"/>
    <mergeCell ref="A885:B885"/>
    <mergeCell ref="C885:D885"/>
    <mergeCell ref="G885:H885"/>
    <mergeCell ref="I885:J885"/>
    <mergeCell ref="L885:M885"/>
    <mergeCell ref="O885:Q885"/>
    <mergeCell ref="A884:B884"/>
    <mergeCell ref="C884:D884"/>
    <mergeCell ref="G884:H884"/>
    <mergeCell ref="I884:J884"/>
    <mergeCell ref="L884:M884"/>
    <mergeCell ref="O884:Q884"/>
    <mergeCell ref="A883:B883"/>
    <mergeCell ref="C883:D883"/>
    <mergeCell ref="G883:H883"/>
    <mergeCell ref="I883:J883"/>
    <mergeCell ref="L883:M883"/>
    <mergeCell ref="O883:Q883"/>
    <mergeCell ref="A882:B882"/>
    <mergeCell ref="C882:D882"/>
    <mergeCell ref="G882:H882"/>
    <mergeCell ref="I882:J882"/>
    <mergeCell ref="L882:M882"/>
    <mergeCell ref="O882:Q882"/>
    <mergeCell ref="A881:B881"/>
    <mergeCell ref="C881:D881"/>
    <mergeCell ref="G881:H881"/>
    <mergeCell ref="I881:J881"/>
    <mergeCell ref="L881:M881"/>
    <mergeCell ref="O881:Q881"/>
    <mergeCell ref="A880:B880"/>
    <mergeCell ref="C880:D880"/>
    <mergeCell ref="G880:H880"/>
    <mergeCell ref="I880:J880"/>
    <mergeCell ref="L880:M880"/>
    <mergeCell ref="O880:Q880"/>
    <mergeCell ref="A879:B879"/>
    <mergeCell ref="C879:D879"/>
    <mergeCell ref="G879:H879"/>
    <mergeCell ref="I879:J879"/>
    <mergeCell ref="L879:M879"/>
    <mergeCell ref="O879:Q879"/>
    <mergeCell ref="A878:B878"/>
    <mergeCell ref="C878:D878"/>
    <mergeCell ref="G878:H878"/>
    <mergeCell ref="I878:J878"/>
    <mergeCell ref="L878:M878"/>
    <mergeCell ref="O878:Q878"/>
    <mergeCell ref="A877:B877"/>
    <mergeCell ref="C877:D877"/>
    <mergeCell ref="G877:H877"/>
    <mergeCell ref="I877:J877"/>
    <mergeCell ref="L877:M877"/>
    <mergeCell ref="O877:Q877"/>
    <mergeCell ref="A876:B876"/>
    <mergeCell ref="C876:D876"/>
    <mergeCell ref="G876:H876"/>
    <mergeCell ref="I876:J876"/>
    <mergeCell ref="L876:M876"/>
    <mergeCell ref="O876:Q876"/>
    <mergeCell ref="A875:B875"/>
    <mergeCell ref="C875:D875"/>
    <mergeCell ref="G875:H875"/>
    <mergeCell ref="I875:J875"/>
    <mergeCell ref="L875:M875"/>
    <mergeCell ref="O875:Q875"/>
    <mergeCell ref="A874:B874"/>
    <mergeCell ref="C874:D874"/>
    <mergeCell ref="G874:H874"/>
    <mergeCell ref="I874:J874"/>
    <mergeCell ref="L874:M874"/>
    <mergeCell ref="O874:Q874"/>
    <mergeCell ref="A873:B873"/>
    <mergeCell ref="C873:D873"/>
    <mergeCell ref="G873:H873"/>
    <mergeCell ref="I873:J873"/>
    <mergeCell ref="L873:M873"/>
    <mergeCell ref="O873:Q873"/>
    <mergeCell ref="A872:B872"/>
    <mergeCell ref="C872:D872"/>
    <mergeCell ref="G872:H872"/>
    <mergeCell ref="I872:J872"/>
    <mergeCell ref="L872:M872"/>
    <mergeCell ref="O872:Q872"/>
    <mergeCell ref="A871:B871"/>
    <mergeCell ref="C871:D871"/>
    <mergeCell ref="G871:H871"/>
    <mergeCell ref="I871:J871"/>
    <mergeCell ref="L871:M871"/>
    <mergeCell ref="O871:Q871"/>
    <mergeCell ref="A870:B870"/>
    <mergeCell ref="C870:D870"/>
    <mergeCell ref="G870:H870"/>
    <mergeCell ref="I870:J870"/>
    <mergeCell ref="L870:M870"/>
    <mergeCell ref="O870:Q870"/>
    <mergeCell ref="A869:B869"/>
    <mergeCell ref="C869:D869"/>
    <mergeCell ref="G869:H869"/>
    <mergeCell ref="I869:J869"/>
    <mergeCell ref="L869:M869"/>
    <mergeCell ref="O869:Q869"/>
    <mergeCell ref="A868:B868"/>
    <mergeCell ref="C868:D868"/>
    <mergeCell ref="G868:H868"/>
    <mergeCell ref="I868:J868"/>
    <mergeCell ref="L868:M868"/>
    <mergeCell ref="O868:Q868"/>
    <mergeCell ref="A867:B867"/>
    <mergeCell ref="C867:D867"/>
    <mergeCell ref="G867:H867"/>
    <mergeCell ref="I867:J867"/>
    <mergeCell ref="L867:M867"/>
    <mergeCell ref="O867:Q867"/>
    <mergeCell ref="A866:B866"/>
    <mergeCell ref="C866:D866"/>
    <mergeCell ref="G866:H866"/>
    <mergeCell ref="I866:J866"/>
    <mergeCell ref="L866:M866"/>
    <mergeCell ref="O866:Q866"/>
    <mergeCell ref="A865:B865"/>
    <mergeCell ref="C865:D865"/>
    <mergeCell ref="G865:H865"/>
    <mergeCell ref="I865:J865"/>
    <mergeCell ref="L865:M865"/>
    <mergeCell ref="O865:Q865"/>
    <mergeCell ref="A864:B864"/>
    <mergeCell ref="C864:D864"/>
    <mergeCell ref="G864:H864"/>
    <mergeCell ref="I864:J864"/>
    <mergeCell ref="L864:M864"/>
    <mergeCell ref="O864:Q864"/>
    <mergeCell ref="A863:B863"/>
    <mergeCell ref="C863:D863"/>
    <mergeCell ref="G863:H863"/>
    <mergeCell ref="I863:J863"/>
    <mergeCell ref="L863:M863"/>
    <mergeCell ref="O863:Q863"/>
    <mergeCell ref="A862:B862"/>
    <mergeCell ref="C862:D862"/>
    <mergeCell ref="G862:H862"/>
    <mergeCell ref="I862:J862"/>
    <mergeCell ref="L862:M862"/>
    <mergeCell ref="O862:Q862"/>
    <mergeCell ref="A861:B861"/>
    <mergeCell ref="C861:D861"/>
    <mergeCell ref="G861:H861"/>
    <mergeCell ref="I861:J861"/>
    <mergeCell ref="L861:M861"/>
    <mergeCell ref="O861:Q861"/>
    <mergeCell ref="A860:B860"/>
    <mergeCell ref="C860:D860"/>
    <mergeCell ref="G860:H860"/>
    <mergeCell ref="I860:J860"/>
    <mergeCell ref="L860:M860"/>
    <mergeCell ref="O860:Q860"/>
    <mergeCell ref="A859:B859"/>
    <mergeCell ref="C859:D859"/>
    <mergeCell ref="G859:H859"/>
    <mergeCell ref="I859:J859"/>
    <mergeCell ref="L859:M859"/>
    <mergeCell ref="O859:Q859"/>
    <mergeCell ref="A858:B858"/>
    <mergeCell ref="C858:D858"/>
    <mergeCell ref="G858:H858"/>
    <mergeCell ref="I858:J858"/>
    <mergeCell ref="L858:M858"/>
    <mergeCell ref="O858:Q858"/>
    <mergeCell ref="A857:B857"/>
    <mergeCell ref="C857:D857"/>
    <mergeCell ref="G857:H857"/>
    <mergeCell ref="I857:J857"/>
    <mergeCell ref="L857:M857"/>
    <mergeCell ref="O857:Q857"/>
    <mergeCell ref="A856:B856"/>
    <mergeCell ref="C856:D856"/>
    <mergeCell ref="G856:H856"/>
    <mergeCell ref="I856:J856"/>
    <mergeCell ref="L856:M856"/>
    <mergeCell ref="O856:Q856"/>
    <mergeCell ref="A855:B855"/>
    <mergeCell ref="C855:D855"/>
    <mergeCell ref="G855:H855"/>
    <mergeCell ref="I855:J855"/>
    <mergeCell ref="L855:M855"/>
    <mergeCell ref="O855:Q855"/>
    <mergeCell ref="A854:B854"/>
    <mergeCell ref="C854:D854"/>
    <mergeCell ref="G854:H854"/>
    <mergeCell ref="I854:J854"/>
    <mergeCell ref="L854:M854"/>
    <mergeCell ref="O854:Q854"/>
    <mergeCell ref="A853:B853"/>
    <mergeCell ref="C853:D853"/>
    <mergeCell ref="G853:H853"/>
    <mergeCell ref="I853:J853"/>
    <mergeCell ref="L853:M853"/>
    <mergeCell ref="O853:Q853"/>
    <mergeCell ref="A852:B852"/>
    <mergeCell ref="C852:D852"/>
    <mergeCell ref="G852:H852"/>
    <mergeCell ref="I852:J852"/>
    <mergeCell ref="L852:M852"/>
    <mergeCell ref="O852:Q852"/>
    <mergeCell ref="A851:B851"/>
    <mergeCell ref="C851:D851"/>
    <mergeCell ref="G851:H851"/>
    <mergeCell ref="I851:J851"/>
    <mergeCell ref="L851:M851"/>
    <mergeCell ref="O851:Q851"/>
    <mergeCell ref="A850:B850"/>
    <mergeCell ref="C850:D850"/>
    <mergeCell ref="G850:H850"/>
    <mergeCell ref="I850:J850"/>
    <mergeCell ref="L850:M850"/>
    <mergeCell ref="O850:Q850"/>
    <mergeCell ref="A849:B849"/>
    <mergeCell ref="C849:D849"/>
    <mergeCell ref="G849:H849"/>
    <mergeCell ref="I849:J849"/>
    <mergeCell ref="L849:M849"/>
    <mergeCell ref="O849:Q849"/>
    <mergeCell ref="A848:B848"/>
    <mergeCell ref="C848:D848"/>
    <mergeCell ref="G848:H848"/>
    <mergeCell ref="I848:J848"/>
    <mergeCell ref="L848:M848"/>
    <mergeCell ref="O848:Q848"/>
    <mergeCell ref="A847:B847"/>
    <mergeCell ref="C847:D847"/>
    <mergeCell ref="G847:H847"/>
    <mergeCell ref="I847:J847"/>
    <mergeCell ref="L847:M847"/>
    <mergeCell ref="O847:Q847"/>
    <mergeCell ref="A846:B846"/>
    <mergeCell ref="C846:D846"/>
    <mergeCell ref="G846:H846"/>
    <mergeCell ref="I846:J846"/>
    <mergeCell ref="L846:M846"/>
    <mergeCell ref="O846:Q846"/>
    <mergeCell ref="A845:B845"/>
    <mergeCell ref="C845:D845"/>
    <mergeCell ref="G845:H845"/>
    <mergeCell ref="I845:J845"/>
    <mergeCell ref="L845:M845"/>
    <mergeCell ref="O845:Q845"/>
    <mergeCell ref="A844:B844"/>
    <mergeCell ref="C844:D844"/>
    <mergeCell ref="G844:H844"/>
    <mergeCell ref="I844:J844"/>
    <mergeCell ref="L844:M844"/>
    <mergeCell ref="O844:Q844"/>
    <mergeCell ref="A843:B843"/>
    <mergeCell ref="C843:D843"/>
    <mergeCell ref="G843:H843"/>
    <mergeCell ref="I843:J843"/>
    <mergeCell ref="L843:M843"/>
    <mergeCell ref="O843:Q843"/>
    <mergeCell ref="A842:B842"/>
    <mergeCell ref="C842:D842"/>
    <mergeCell ref="G842:H842"/>
    <mergeCell ref="I842:J842"/>
    <mergeCell ref="L842:M842"/>
    <mergeCell ref="O842:Q842"/>
    <mergeCell ref="A841:B841"/>
    <mergeCell ref="C841:D841"/>
    <mergeCell ref="G841:H841"/>
    <mergeCell ref="I841:J841"/>
    <mergeCell ref="L841:M841"/>
    <mergeCell ref="O841:Q841"/>
    <mergeCell ref="A840:B840"/>
    <mergeCell ref="C840:D840"/>
    <mergeCell ref="G840:H840"/>
    <mergeCell ref="I840:J840"/>
    <mergeCell ref="L840:M840"/>
    <mergeCell ref="O840:Q840"/>
    <mergeCell ref="A839:B839"/>
    <mergeCell ref="C839:D839"/>
    <mergeCell ref="G839:H839"/>
    <mergeCell ref="I839:J839"/>
    <mergeCell ref="L839:M839"/>
    <mergeCell ref="O839:Q839"/>
    <mergeCell ref="A838:B838"/>
    <mergeCell ref="C838:D838"/>
    <mergeCell ref="G838:H838"/>
    <mergeCell ref="I838:J838"/>
    <mergeCell ref="L838:M838"/>
    <mergeCell ref="O838:Q838"/>
    <mergeCell ref="A837:B837"/>
    <mergeCell ref="C837:D837"/>
    <mergeCell ref="G837:H837"/>
    <mergeCell ref="I837:J837"/>
    <mergeCell ref="L837:M837"/>
    <mergeCell ref="O837:Q837"/>
    <mergeCell ref="A836:B836"/>
    <mergeCell ref="C836:D836"/>
    <mergeCell ref="G836:H836"/>
    <mergeCell ref="I836:J836"/>
    <mergeCell ref="L836:M836"/>
    <mergeCell ref="O836:Q836"/>
    <mergeCell ref="A835:B835"/>
    <mergeCell ref="C835:D835"/>
    <mergeCell ref="G835:H835"/>
    <mergeCell ref="I835:J835"/>
    <mergeCell ref="L835:M835"/>
    <mergeCell ref="O835:Q835"/>
    <mergeCell ref="A834:B834"/>
    <mergeCell ref="C834:D834"/>
    <mergeCell ref="G834:H834"/>
    <mergeCell ref="I834:J834"/>
    <mergeCell ref="L834:M834"/>
    <mergeCell ref="O834:Q834"/>
    <mergeCell ref="A833:B833"/>
    <mergeCell ref="C833:D833"/>
    <mergeCell ref="G833:H833"/>
    <mergeCell ref="I833:J833"/>
    <mergeCell ref="L833:M833"/>
    <mergeCell ref="O833:Q833"/>
    <mergeCell ref="A832:B832"/>
    <mergeCell ref="C832:D832"/>
    <mergeCell ref="G832:H832"/>
    <mergeCell ref="I832:J832"/>
    <mergeCell ref="L832:M832"/>
    <mergeCell ref="O832:Q832"/>
    <mergeCell ref="A831:B831"/>
    <mergeCell ref="C831:D831"/>
    <mergeCell ref="G831:H831"/>
    <mergeCell ref="I831:J831"/>
    <mergeCell ref="L831:M831"/>
    <mergeCell ref="O831:Q831"/>
    <mergeCell ref="A830:B830"/>
    <mergeCell ref="C830:D830"/>
    <mergeCell ref="G830:H830"/>
    <mergeCell ref="I830:J830"/>
    <mergeCell ref="L830:M830"/>
    <mergeCell ref="O830:Q830"/>
    <mergeCell ref="A829:B829"/>
    <mergeCell ref="C829:D829"/>
    <mergeCell ref="G829:H829"/>
    <mergeCell ref="I829:J829"/>
    <mergeCell ref="L829:M829"/>
    <mergeCell ref="O829:Q829"/>
    <mergeCell ref="A828:B828"/>
    <mergeCell ref="C828:D828"/>
    <mergeCell ref="G828:H828"/>
    <mergeCell ref="I828:J828"/>
    <mergeCell ref="L828:M828"/>
    <mergeCell ref="O828:Q828"/>
    <mergeCell ref="A827:B827"/>
    <mergeCell ref="C827:D827"/>
    <mergeCell ref="G827:H827"/>
    <mergeCell ref="I827:J827"/>
    <mergeCell ref="L827:M827"/>
    <mergeCell ref="O827:Q827"/>
    <mergeCell ref="A826:B826"/>
    <mergeCell ref="C826:D826"/>
    <mergeCell ref="G826:H826"/>
    <mergeCell ref="I826:J826"/>
    <mergeCell ref="L826:M826"/>
    <mergeCell ref="O826:Q826"/>
    <mergeCell ref="A825:B825"/>
    <mergeCell ref="C825:D825"/>
    <mergeCell ref="G825:H825"/>
    <mergeCell ref="I825:J825"/>
    <mergeCell ref="L825:M825"/>
    <mergeCell ref="O825:Q825"/>
    <mergeCell ref="A824:B824"/>
    <mergeCell ref="C824:D824"/>
    <mergeCell ref="G824:H824"/>
    <mergeCell ref="I824:J824"/>
    <mergeCell ref="L824:M824"/>
    <mergeCell ref="O824:Q824"/>
    <mergeCell ref="A823:B823"/>
    <mergeCell ref="C823:D823"/>
    <mergeCell ref="G823:H823"/>
    <mergeCell ref="I823:J823"/>
    <mergeCell ref="L823:M823"/>
    <mergeCell ref="O823:Q823"/>
    <mergeCell ref="A822:B822"/>
    <mergeCell ref="C822:D822"/>
    <mergeCell ref="G822:H822"/>
    <mergeCell ref="I822:J822"/>
    <mergeCell ref="L822:M822"/>
    <mergeCell ref="O822:Q822"/>
    <mergeCell ref="A821:B821"/>
    <mergeCell ref="C821:D821"/>
    <mergeCell ref="G821:H821"/>
    <mergeCell ref="I821:J821"/>
    <mergeCell ref="L821:M821"/>
    <mergeCell ref="O821:Q821"/>
    <mergeCell ref="A820:B820"/>
    <mergeCell ref="C820:D820"/>
    <mergeCell ref="G820:H820"/>
    <mergeCell ref="I820:J820"/>
    <mergeCell ref="L820:M820"/>
    <mergeCell ref="O820:Q820"/>
    <mergeCell ref="A819:B819"/>
    <mergeCell ref="C819:D819"/>
    <mergeCell ref="G819:H819"/>
    <mergeCell ref="I819:J819"/>
    <mergeCell ref="L819:M819"/>
    <mergeCell ref="O819:Q819"/>
    <mergeCell ref="A818:B818"/>
    <mergeCell ref="C818:D818"/>
    <mergeCell ref="G818:H818"/>
    <mergeCell ref="I818:J818"/>
    <mergeCell ref="L818:M818"/>
    <mergeCell ref="O818:Q818"/>
    <mergeCell ref="A817:B817"/>
    <mergeCell ref="C817:D817"/>
    <mergeCell ref="G817:H817"/>
    <mergeCell ref="I817:J817"/>
    <mergeCell ref="L817:M817"/>
    <mergeCell ref="O817:Q817"/>
    <mergeCell ref="A816:B816"/>
    <mergeCell ref="C816:D816"/>
    <mergeCell ref="G816:H816"/>
    <mergeCell ref="I816:J816"/>
    <mergeCell ref="L816:M816"/>
    <mergeCell ref="O816:Q816"/>
    <mergeCell ref="A815:B815"/>
    <mergeCell ref="C815:D815"/>
    <mergeCell ref="G815:H815"/>
    <mergeCell ref="I815:J815"/>
    <mergeCell ref="L815:M815"/>
    <mergeCell ref="O815:Q815"/>
    <mergeCell ref="A814:B814"/>
    <mergeCell ref="C814:D814"/>
    <mergeCell ref="G814:H814"/>
    <mergeCell ref="I814:J814"/>
    <mergeCell ref="L814:M814"/>
    <mergeCell ref="O814:Q814"/>
    <mergeCell ref="A813:B813"/>
    <mergeCell ref="C813:D813"/>
    <mergeCell ref="G813:H813"/>
    <mergeCell ref="I813:J813"/>
    <mergeCell ref="L813:M813"/>
    <mergeCell ref="O813:Q813"/>
    <mergeCell ref="A812:B812"/>
    <mergeCell ref="C812:D812"/>
    <mergeCell ref="G812:H812"/>
    <mergeCell ref="I812:J812"/>
    <mergeCell ref="L812:M812"/>
    <mergeCell ref="O812:Q812"/>
    <mergeCell ref="A811:B811"/>
    <mergeCell ref="C811:D811"/>
    <mergeCell ref="G811:H811"/>
    <mergeCell ref="I811:J811"/>
    <mergeCell ref="L811:M811"/>
    <mergeCell ref="O811:Q811"/>
    <mergeCell ref="A810:B810"/>
    <mergeCell ref="C810:D810"/>
    <mergeCell ref="G810:H810"/>
    <mergeCell ref="I810:J810"/>
    <mergeCell ref="L810:M810"/>
    <mergeCell ref="O810:Q810"/>
    <mergeCell ref="A809:B809"/>
    <mergeCell ref="C809:D809"/>
    <mergeCell ref="G809:H809"/>
    <mergeCell ref="I809:J809"/>
    <mergeCell ref="L809:M809"/>
    <mergeCell ref="O809:Q809"/>
    <mergeCell ref="A808:B808"/>
    <mergeCell ref="C808:D808"/>
    <mergeCell ref="G808:H808"/>
    <mergeCell ref="I808:J808"/>
    <mergeCell ref="L808:M808"/>
    <mergeCell ref="O808:Q808"/>
    <mergeCell ref="A807:B807"/>
    <mergeCell ref="C807:D807"/>
    <mergeCell ref="G807:H807"/>
    <mergeCell ref="I807:J807"/>
    <mergeCell ref="L807:M807"/>
    <mergeCell ref="O807:Q807"/>
    <mergeCell ref="A806:B806"/>
    <mergeCell ref="C806:D806"/>
    <mergeCell ref="G806:H806"/>
    <mergeCell ref="I806:J806"/>
    <mergeCell ref="L806:M806"/>
    <mergeCell ref="O806:Q806"/>
    <mergeCell ref="A805:B805"/>
    <mergeCell ref="C805:D805"/>
    <mergeCell ref="G805:H805"/>
    <mergeCell ref="I805:J805"/>
    <mergeCell ref="L805:M805"/>
    <mergeCell ref="O805:Q805"/>
    <mergeCell ref="A804:B804"/>
    <mergeCell ref="C804:D804"/>
    <mergeCell ref="G804:H804"/>
    <mergeCell ref="I804:J804"/>
    <mergeCell ref="L804:M804"/>
    <mergeCell ref="O804:Q804"/>
    <mergeCell ref="A803:B803"/>
    <mergeCell ref="C803:D803"/>
    <mergeCell ref="G803:H803"/>
    <mergeCell ref="I803:J803"/>
    <mergeCell ref="L803:M803"/>
    <mergeCell ref="O803:Q803"/>
    <mergeCell ref="A802:B802"/>
    <mergeCell ref="C802:D802"/>
    <mergeCell ref="G802:H802"/>
    <mergeCell ref="I802:J802"/>
    <mergeCell ref="L802:M802"/>
    <mergeCell ref="O802:Q802"/>
    <mergeCell ref="A801:B801"/>
    <mergeCell ref="C801:D801"/>
    <mergeCell ref="G801:H801"/>
    <mergeCell ref="I801:J801"/>
    <mergeCell ref="L801:M801"/>
    <mergeCell ref="O801:Q801"/>
    <mergeCell ref="A800:B800"/>
    <mergeCell ref="C800:D800"/>
    <mergeCell ref="G800:H800"/>
    <mergeCell ref="I800:J800"/>
    <mergeCell ref="L800:M800"/>
    <mergeCell ref="O800:Q800"/>
    <mergeCell ref="A799:B799"/>
    <mergeCell ref="C799:D799"/>
    <mergeCell ref="G799:H799"/>
    <mergeCell ref="I799:J799"/>
    <mergeCell ref="L799:M799"/>
    <mergeCell ref="O799:Q799"/>
    <mergeCell ref="A798:B798"/>
    <mergeCell ref="C798:D798"/>
    <mergeCell ref="G798:H798"/>
    <mergeCell ref="I798:J798"/>
    <mergeCell ref="L798:M798"/>
    <mergeCell ref="O798:Q798"/>
    <mergeCell ref="A797:B797"/>
    <mergeCell ref="C797:D797"/>
    <mergeCell ref="G797:H797"/>
    <mergeCell ref="I797:J797"/>
    <mergeCell ref="L797:M797"/>
    <mergeCell ref="O797:Q797"/>
    <mergeCell ref="A796:B796"/>
    <mergeCell ref="C796:D796"/>
    <mergeCell ref="G796:H796"/>
    <mergeCell ref="I796:J796"/>
    <mergeCell ref="L796:M796"/>
    <mergeCell ref="O796:Q796"/>
    <mergeCell ref="A795:B795"/>
    <mergeCell ref="C795:D795"/>
    <mergeCell ref="G795:H795"/>
    <mergeCell ref="I795:J795"/>
    <mergeCell ref="L795:M795"/>
    <mergeCell ref="O795:Q795"/>
    <mergeCell ref="A794:B794"/>
    <mergeCell ref="C794:D794"/>
    <mergeCell ref="G794:H794"/>
    <mergeCell ref="I794:J794"/>
    <mergeCell ref="L794:M794"/>
    <mergeCell ref="O794:Q794"/>
    <mergeCell ref="A793:B793"/>
    <mergeCell ref="C793:D793"/>
    <mergeCell ref="G793:H793"/>
    <mergeCell ref="I793:J793"/>
    <mergeCell ref="L793:M793"/>
    <mergeCell ref="O793:Q793"/>
    <mergeCell ref="A792:B792"/>
    <mergeCell ref="C792:D792"/>
    <mergeCell ref="G792:H792"/>
    <mergeCell ref="I792:J792"/>
    <mergeCell ref="L792:M792"/>
    <mergeCell ref="O792:Q792"/>
    <mergeCell ref="A791:B791"/>
    <mergeCell ref="C791:D791"/>
    <mergeCell ref="G791:H791"/>
    <mergeCell ref="I791:J791"/>
    <mergeCell ref="L791:M791"/>
    <mergeCell ref="O791:Q791"/>
    <mergeCell ref="A790:B790"/>
    <mergeCell ref="C790:D790"/>
    <mergeCell ref="G790:H790"/>
    <mergeCell ref="I790:J790"/>
    <mergeCell ref="L790:M790"/>
    <mergeCell ref="O790:Q790"/>
    <mergeCell ref="A789:B789"/>
    <mergeCell ref="C789:D789"/>
    <mergeCell ref="G789:H789"/>
    <mergeCell ref="I789:J789"/>
    <mergeCell ref="L789:M789"/>
    <mergeCell ref="O789:Q789"/>
    <mergeCell ref="A788:B788"/>
    <mergeCell ref="C788:D788"/>
    <mergeCell ref="G788:H788"/>
    <mergeCell ref="I788:J788"/>
    <mergeCell ref="L788:M788"/>
    <mergeCell ref="O788:Q788"/>
    <mergeCell ref="A787:B787"/>
    <mergeCell ref="C787:D787"/>
    <mergeCell ref="G787:H787"/>
    <mergeCell ref="I787:J787"/>
    <mergeCell ref="L787:M787"/>
    <mergeCell ref="O787:Q787"/>
    <mergeCell ref="A786:B786"/>
    <mergeCell ref="C786:D786"/>
    <mergeCell ref="G786:H786"/>
    <mergeCell ref="I786:J786"/>
    <mergeCell ref="L786:M786"/>
    <mergeCell ref="O786:Q786"/>
    <mergeCell ref="A785:B785"/>
    <mergeCell ref="C785:D785"/>
    <mergeCell ref="G785:H785"/>
    <mergeCell ref="I785:J785"/>
    <mergeCell ref="L785:M785"/>
    <mergeCell ref="O785:Q785"/>
    <mergeCell ref="A784:B784"/>
    <mergeCell ref="C784:D784"/>
    <mergeCell ref="G784:H784"/>
    <mergeCell ref="I784:J784"/>
    <mergeCell ref="L784:M784"/>
    <mergeCell ref="O784:Q784"/>
    <mergeCell ref="A783:B783"/>
    <mergeCell ref="C783:D783"/>
    <mergeCell ref="G783:H783"/>
    <mergeCell ref="I783:J783"/>
    <mergeCell ref="L783:M783"/>
    <mergeCell ref="O783:Q783"/>
    <mergeCell ref="A782:B782"/>
    <mergeCell ref="C782:D782"/>
    <mergeCell ref="G782:H782"/>
    <mergeCell ref="I782:J782"/>
    <mergeCell ref="L782:M782"/>
    <mergeCell ref="O782:Q782"/>
    <mergeCell ref="A781:B781"/>
    <mergeCell ref="C781:D781"/>
    <mergeCell ref="G781:H781"/>
    <mergeCell ref="I781:J781"/>
    <mergeCell ref="L781:M781"/>
    <mergeCell ref="O781:Q781"/>
    <mergeCell ref="A780:B780"/>
    <mergeCell ref="C780:D780"/>
    <mergeCell ref="G780:H780"/>
    <mergeCell ref="I780:J780"/>
    <mergeCell ref="L780:M780"/>
    <mergeCell ref="O780:Q780"/>
    <mergeCell ref="A779:B779"/>
    <mergeCell ref="C779:D779"/>
    <mergeCell ref="G779:H779"/>
    <mergeCell ref="I779:J779"/>
    <mergeCell ref="L779:M779"/>
    <mergeCell ref="O779:Q779"/>
    <mergeCell ref="A778:B778"/>
    <mergeCell ref="C778:D778"/>
    <mergeCell ref="G778:H778"/>
    <mergeCell ref="I778:J778"/>
    <mergeCell ref="L778:M778"/>
    <mergeCell ref="O778:Q778"/>
    <mergeCell ref="A777:B777"/>
    <mergeCell ref="C777:D777"/>
    <mergeCell ref="G777:H777"/>
    <mergeCell ref="I777:J777"/>
    <mergeCell ref="L777:M777"/>
    <mergeCell ref="O777:Q777"/>
    <mergeCell ref="A776:B776"/>
    <mergeCell ref="C776:D776"/>
    <mergeCell ref="G776:H776"/>
    <mergeCell ref="I776:J776"/>
    <mergeCell ref="L776:M776"/>
    <mergeCell ref="O776:Q776"/>
    <mergeCell ref="A775:B775"/>
    <mergeCell ref="C775:D775"/>
    <mergeCell ref="G775:H775"/>
    <mergeCell ref="I775:J775"/>
    <mergeCell ref="L775:M775"/>
    <mergeCell ref="O775:Q775"/>
    <mergeCell ref="A774:B774"/>
    <mergeCell ref="C774:D774"/>
    <mergeCell ref="G774:H774"/>
    <mergeCell ref="I774:J774"/>
    <mergeCell ref="L774:M774"/>
    <mergeCell ref="O774:Q774"/>
    <mergeCell ref="A773:B773"/>
    <mergeCell ref="C773:D773"/>
    <mergeCell ref="G773:H773"/>
    <mergeCell ref="I773:J773"/>
    <mergeCell ref="L773:M773"/>
    <mergeCell ref="O773:Q773"/>
    <mergeCell ref="A772:B772"/>
    <mergeCell ref="C772:D772"/>
    <mergeCell ref="G772:H772"/>
    <mergeCell ref="I772:J772"/>
    <mergeCell ref="L772:M772"/>
    <mergeCell ref="O772:Q772"/>
    <mergeCell ref="A771:B771"/>
    <mergeCell ref="C771:D771"/>
    <mergeCell ref="G771:H771"/>
    <mergeCell ref="I771:J771"/>
    <mergeCell ref="L771:M771"/>
    <mergeCell ref="O771:Q771"/>
    <mergeCell ref="A770:B770"/>
    <mergeCell ref="C770:D770"/>
    <mergeCell ref="G770:H770"/>
    <mergeCell ref="I770:J770"/>
    <mergeCell ref="L770:M770"/>
    <mergeCell ref="O770:Q770"/>
    <mergeCell ref="A769:B769"/>
    <mergeCell ref="C769:D769"/>
    <mergeCell ref="G769:H769"/>
    <mergeCell ref="I769:J769"/>
    <mergeCell ref="L769:M769"/>
    <mergeCell ref="O769:Q769"/>
    <mergeCell ref="A768:B768"/>
    <mergeCell ref="C768:D768"/>
    <mergeCell ref="G768:H768"/>
    <mergeCell ref="I768:J768"/>
    <mergeCell ref="L768:M768"/>
    <mergeCell ref="O768:Q768"/>
    <mergeCell ref="A767:B767"/>
    <mergeCell ref="C767:D767"/>
    <mergeCell ref="G767:H767"/>
    <mergeCell ref="I767:J767"/>
    <mergeCell ref="L767:M767"/>
    <mergeCell ref="O767:Q767"/>
    <mergeCell ref="A766:B766"/>
    <mergeCell ref="C766:D766"/>
    <mergeCell ref="G766:H766"/>
    <mergeCell ref="I766:J766"/>
    <mergeCell ref="L766:M766"/>
    <mergeCell ref="O766:Q766"/>
    <mergeCell ref="A765:B765"/>
    <mergeCell ref="C765:D765"/>
    <mergeCell ref="G765:H765"/>
    <mergeCell ref="I765:J765"/>
    <mergeCell ref="L765:M765"/>
    <mergeCell ref="O765:Q765"/>
    <mergeCell ref="A764:B764"/>
    <mergeCell ref="C764:D764"/>
    <mergeCell ref="G764:H764"/>
    <mergeCell ref="I764:J764"/>
    <mergeCell ref="L764:M764"/>
    <mergeCell ref="O764:Q764"/>
    <mergeCell ref="A763:B763"/>
    <mergeCell ref="C763:D763"/>
    <mergeCell ref="G763:H763"/>
    <mergeCell ref="I763:J763"/>
    <mergeCell ref="L763:M763"/>
    <mergeCell ref="O763:Q763"/>
    <mergeCell ref="A762:B762"/>
    <mergeCell ref="C762:D762"/>
    <mergeCell ref="G762:H762"/>
    <mergeCell ref="I762:J762"/>
    <mergeCell ref="L762:M762"/>
    <mergeCell ref="O762:Q762"/>
    <mergeCell ref="A761:B761"/>
    <mergeCell ref="C761:D761"/>
    <mergeCell ref="G761:H761"/>
    <mergeCell ref="I761:J761"/>
    <mergeCell ref="L761:M761"/>
    <mergeCell ref="O761:Q761"/>
    <mergeCell ref="A760:B760"/>
    <mergeCell ref="C760:D760"/>
    <mergeCell ref="G760:H760"/>
    <mergeCell ref="I760:J760"/>
    <mergeCell ref="L760:M760"/>
    <mergeCell ref="O760:Q760"/>
    <mergeCell ref="A759:B759"/>
    <mergeCell ref="C759:D759"/>
    <mergeCell ref="G759:H759"/>
    <mergeCell ref="I759:J759"/>
    <mergeCell ref="L759:M759"/>
    <mergeCell ref="O759:Q759"/>
    <mergeCell ref="A758:B758"/>
    <mergeCell ref="C758:D758"/>
    <mergeCell ref="G758:H758"/>
    <mergeCell ref="I758:J758"/>
    <mergeCell ref="L758:M758"/>
    <mergeCell ref="O758:Q758"/>
    <mergeCell ref="A757:B757"/>
    <mergeCell ref="C757:D757"/>
    <mergeCell ref="G757:H757"/>
    <mergeCell ref="I757:J757"/>
    <mergeCell ref="L757:M757"/>
    <mergeCell ref="O757:Q757"/>
    <mergeCell ref="A756:B756"/>
    <mergeCell ref="C756:D756"/>
    <mergeCell ref="G756:H756"/>
    <mergeCell ref="I756:J756"/>
    <mergeCell ref="L756:M756"/>
    <mergeCell ref="O756:Q756"/>
    <mergeCell ref="A755:B755"/>
    <mergeCell ref="C755:D755"/>
    <mergeCell ref="G755:H755"/>
    <mergeCell ref="I755:J755"/>
    <mergeCell ref="L755:M755"/>
    <mergeCell ref="O755:Q755"/>
    <mergeCell ref="A754:B754"/>
    <mergeCell ref="C754:D754"/>
    <mergeCell ref="G754:H754"/>
    <mergeCell ref="I754:J754"/>
    <mergeCell ref="L754:M754"/>
    <mergeCell ref="O754:Q754"/>
    <mergeCell ref="A753:B753"/>
    <mergeCell ref="C753:D753"/>
    <mergeCell ref="G753:H753"/>
    <mergeCell ref="I753:J753"/>
    <mergeCell ref="L753:M753"/>
    <mergeCell ref="O753:Q753"/>
    <mergeCell ref="A752:B752"/>
    <mergeCell ref="C752:D752"/>
    <mergeCell ref="G752:H752"/>
    <mergeCell ref="I752:J752"/>
    <mergeCell ref="L752:M752"/>
    <mergeCell ref="O752:Q752"/>
    <mergeCell ref="A751:B751"/>
    <mergeCell ref="C751:D751"/>
    <mergeCell ref="G751:H751"/>
    <mergeCell ref="I751:J751"/>
    <mergeCell ref="L751:M751"/>
    <mergeCell ref="O751:Q751"/>
    <mergeCell ref="A750:B750"/>
    <mergeCell ref="C750:D750"/>
    <mergeCell ref="G750:H750"/>
    <mergeCell ref="I750:J750"/>
    <mergeCell ref="L750:M750"/>
    <mergeCell ref="O750:Q750"/>
    <mergeCell ref="A749:B749"/>
    <mergeCell ref="C749:D749"/>
    <mergeCell ref="G749:H749"/>
    <mergeCell ref="I749:J749"/>
    <mergeCell ref="L749:M749"/>
    <mergeCell ref="O749:Q749"/>
    <mergeCell ref="A748:B748"/>
    <mergeCell ref="C748:D748"/>
    <mergeCell ref="G748:H748"/>
    <mergeCell ref="I748:J748"/>
    <mergeCell ref="L748:M748"/>
    <mergeCell ref="O748:Q748"/>
    <mergeCell ref="A747:B747"/>
    <mergeCell ref="C747:D747"/>
    <mergeCell ref="G747:H747"/>
    <mergeCell ref="I747:J747"/>
    <mergeCell ref="L747:M747"/>
    <mergeCell ref="O747:Q747"/>
    <mergeCell ref="A746:B746"/>
    <mergeCell ref="C746:D746"/>
    <mergeCell ref="G746:H746"/>
    <mergeCell ref="I746:J746"/>
    <mergeCell ref="L746:M746"/>
    <mergeCell ref="O746:Q746"/>
    <mergeCell ref="A745:B745"/>
    <mergeCell ref="C745:D745"/>
    <mergeCell ref="G745:H745"/>
    <mergeCell ref="I745:J745"/>
    <mergeCell ref="L745:M745"/>
    <mergeCell ref="O745:Q745"/>
    <mergeCell ref="A744:B744"/>
    <mergeCell ref="C744:D744"/>
    <mergeCell ref="G744:H744"/>
    <mergeCell ref="I744:J744"/>
    <mergeCell ref="L744:M744"/>
    <mergeCell ref="O744:Q744"/>
    <mergeCell ref="A743:B743"/>
    <mergeCell ref="C743:D743"/>
    <mergeCell ref="G743:H743"/>
    <mergeCell ref="I743:J743"/>
    <mergeCell ref="L743:M743"/>
    <mergeCell ref="O743:Q743"/>
    <mergeCell ref="A742:B742"/>
    <mergeCell ref="C742:D742"/>
    <mergeCell ref="G742:H742"/>
    <mergeCell ref="I742:J742"/>
    <mergeCell ref="L742:M742"/>
    <mergeCell ref="O742:Q742"/>
    <mergeCell ref="A741:B741"/>
    <mergeCell ref="C741:D741"/>
    <mergeCell ref="G741:H741"/>
    <mergeCell ref="I741:J741"/>
    <mergeCell ref="L741:M741"/>
    <mergeCell ref="O741:Q741"/>
    <mergeCell ref="A740:B740"/>
    <mergeCell ref="C740:D740"/>
    <mergeCell ref="G740:H740"/>
    <mergeCell ref="I740:J740"/>
    <mergeCell ref="L740:M740"/>
    <mergeCell ref="O740:Q740"/>
    <mergeCell ref="A739:B739"/>
    <mergeCell ref="C739:D739"/>
    <mergeCell ref="G739:H739"/>
    <mergeCell ref="I739:J739"/>
    <mergeCell ref="L739:M739"/>
    <mergeCell ref="O739:Q739"/>
    <mergeCell ref="A738:B738"/>
    <mergeCell ref="C738:D738"/>
    <mergeCell ref="G738:H738"/>
    <mergeCell ref="I738:J738"/>
    <mergeCell ref="L738:M738"/>
    <mergeCell ref="O738:Q738"/>
    <mergeCell ref="A737:B737"/>
    <mergeCell ref="C737:D737"/>
    <mergeCell ref="G737:H737"/>
    <mergeCell ref="I737:J737"/>
    <mergeCell ref="L737:M737"/>
    <mergeCell ref="O737:Q737"/>
    <mergeCell ref="A736:B736"/>
    <mergeCell ref="C736:D736"/>
    <mergeCell ref="G736:H736"/>
    <mergeCell ref="I736:J736"/>
    <mergeCell ref="L736:M736"/>
    <mergeCell ref="O736:Q736"/>
    <mergeCell ref="A735:B735"/>
    <mergeCell ref="C735:D735"/>
    <mergeCell ref="G735:H735"/>
    <mergeCell ref="I735:J735"/>
    <mergeCell ref="L735:M735"/>
    <mergeCell ref="O735:Q735"/>
    <mergeCell ref="A734:B734"/>
    <mergeCell ref="C734:D734"/>
    <mergeCell ref="G734:H734"/>
    <mergeCell ref="I734:J734"/>
    <mergeCell ref="L734:M734"/>
    <mergeCell ref="O734:Q734"/>
    <mergeCell ref="A733:B733"/>
    <mergeCell ref="C733:D733"/>
    <mergeCell ref="G733:H733"/>
    <mergeCell ref="I733:J733"/>
    <mergeCell ref="L733:M733"/>
    <mergeCell ref="O733:Q733"/>
    <mergeCell ref="A732:B732"/>
    <mergeCell ref="C732:D732"/>
    <mergeCell ref="G732:H732"/>
    <mergeCell ref="I732:J732"/>
    <mergeCell ref="L732:M732"/>
    <mergeCell ref="O732:Q732"/>
    <mergeCell ref="A731:B731"/>
    <mergeCell ref="C731:D731"/>
    <mergeCell ref="G731:H731"/>
    <mergeCell ref="I731:J731"/>
    <mergeCell ref="L731:M731"/>
    <mergeCell ref="O731:Q731"/>
    <mergeCell ref="A730:B730"/>
    <mergeCell ref="C730:D730"/>
    <mergeCell ref="G730:H730"/>
    <mergeCell ref="I730:J730"/>
    <mergeCell ref="L730:M730"/>
    <mergeCell ref="O730:Q730"/>
    <mergeCell ref="A729:B729"/>
    <mergeCell ref="C729:D729"/>
    <mergeCell ref="G729:H729"/>
    <mergeCell ref="I729:J729"/>
    <mergeCell ref="L729:M729"/>
    <mergeCell ref="O729:Q729"/>
    <mergeCell ref="A728:B728"/>
    <mergeCell ref="C728:D728"/>
    <mergeCell ref="G728:H728"/>
    <mergeCell ref="I728:J728"/>
    <mergeCell ref="L728:M728"/>
    <mergeCell ref="O728:Q728"/>
    <mergeCell ref="A727:B727"/>
    <mergeCell ref="C727:D727"/>
    <mergeCell ref="G727:H727"/>
    <mergeCell ref="I727:J727"/>
    <mergeCell ref="L727:M727"/>
    <mergeCell ref="O727:Q727"/>
    <mergeCell ref="A726:B726"/>
    <mergeCell ref="C726:D726"/>
    <mergeCell ref="G726:H726"/>
    <mergeCell ref="I726:J726"/>
    <mergeCell ref="L726:M726"/>
    <mergeCell ref="O726:Q726"/>
    <mergeCell ref="A725:B725"/>
    <mergeCell ref="C725:D725"/>
    <mergeCell ref="G725:H725"/>
    <mergeCell ref="I725:J725"/>
    <mergeCell ref="L725:M725"/>
    <mergeCell ref="O725:Q725"/>
    <mergeCell ref="A724:B724"/>
    <mergeCell ref="C724:D724"/>
    <mergeCell ref="G724:H724"/>
    <mergeCell ref="I724:J724"/>
    <mergeCell ref="L724:M724"/>
    <mergeCell ref="O724:Q724"/>
    <mergeCell ref="A723:B723"/>
    <mergeCell ref="C723:D723"/>
    <mergeCell ref="G723:H723"/>
    <mergeCell ref="I723:J723"/>
    <mergeCell ref="L723:M723"/>
    <mergeCell ref="O723:Q723"/>
    <mergeCell ref="A722:B722"/>
    <mergeCell ref="C722:D722"/>
    <mergeCell ref="G722:H722"/>
    <mergeCell ref="I722:J722"/>
    <mergeCell ref="L722:M722"/>
    <mergeCell ref="O722:Q722"/>
    <mergeCell ref="A721:B721"/>
    <mergeCell ref="C721:D721"/>
    <mergeCell ref="G721:H721"/>
    <mergeCell ref="I721:J721"/>
    <mergeCell ref="L721:M721"/>
    <mergeCell ref="O721:Q721"/>
    <mergeCell ref="A720:B720"/>
    <mergeCell ref="C720:D720"/>
    <mergeCell ref="G720:H720"/>
    <mergeCell ref="I720:J720"/>
    <mergeCell ref="L720:M720"/>
    <mergeCell ref="O720:Q720"/>
    <mergeCell ref="A719:B719"/>
    <mergeCell ref="C719:D719"/>
    <mergeCell ref="G719:H719"/>
    <mergeCell ref="I719:J719"/>
    <mergeCell ref="L719:M719"/>
    <mergeCell ref="O719:Q719"/>
    <mergeCell ref="A718:B718"/>
    <mergeCell ref="C718:D718"/>
    <mergeCell ref="G718:H718"/>
    <mergeCell ref="I718:J718"/>
    <mergeCell ref="L718:M718"/>
    <mergeCell ref="O718:Q718"/>
    <mergeCell ref="A717:B717"/>
    <mergeCell ref="C717:D717"/>
    <mergeCell ref="G717:H717"/>
    <mergeCell ref="I717:J717"/>
    <mergeCell ref="L717:M717"/>
    <mergeCell ref="O717:Q717"/>
    <mergeCell ref="A716:B716"/>
    <mergeCell ref="C716:D716"/>
    <mergeCell ref="G716:H716"/>
    <mergeCell ref="I716:J716"/>
    <mergeCell ref="L716:M716"/>
    <mergeCell ref="O716:Q716"/>
    <mergeCell ref="A715:B715"/>
    <mergeCell ref="C715:D715"/>
    <mergeCell ref="G715:H715"/>
    <mergeCell ref="I715:J715"/>
    <mergeCell ref="L715:M715"/>
    <mergeCell ref="O715:Q715"/>
    <mergeCell ref="A714:B714"/>
    <mergeCell ref="C714:D714"/>
    <mergeCell ref="G714:H714"/>
    <mergeCell ref="I714:J714"/>
    <mergeCell ref="L714:M714"/>
    <mergeCell ref="O714:Q714"/>
    <mergeCell ref="A713:B713"/>
    <mergeCell ref="C713:D713"/>
    <mergeCell ref="G713:H713"/>
    <mergeCell ref="I713:J713"/>
    <mergeCell ref="L713:M713"/>
    <mergeCell ref="O713:Q713"/>
    <mergeCell ref="A712:B712"/>
    <mergeCell ref="C712:D712"/>
    <mergeCell ref="G712:H712"/>
    <mergeCell ref="I712:J712"/>
    <mergeCell ref="L712:M712"/>
    <mergeCell ref="O712:Q712"/>
    <mergeCell ref="A711:B711"/>
    <mergeCell ref="C711:D711"/>
    <mergeCell ref="G711:H711"/>
    <mergeCell ref="I711:J711"/>
    <mergeCell ref="L711:M711"/>
    <mergeCell ref="O711:Q711"/>
    <mergeCell ref="A710:B710"/>
    <mergeCell ref="C710:D710"/>
    <mergeCell ref="G710:H710"/>
    <mergeCell ref="I710:J710"/>
    <mergeCell ref="L710:M710"/>
    <mergeCell ref="O710:Q710"/>
    <mergeCell ref="A709:B709"/>
    <mergeCell ref="C709:D709"/>
    <mergeCell ref="G709:H709"/>
    <mergeCell ref="I709:J709"/>
    <mergeCell ref="L709:M709"/>
    <mergeCell ref="O709:Q709"/>
    <mergeCell ref="A708:B708"/>
    <mergeCell ref="C708:D708"/>
    <mergeCell ref="G708:H708"/>
    <mergeCell ref="I708:J708"/>
    <mergeCell ref="L708:M708"/>
    <mergeCell ref="O708:Q708"/>
    <mergeCell ref="A707:B707"/>
    <mergeCell ref="C707:D707"/>
    <mergeCell ref="G707:H707"/>
    <mergeCell ref="I707:J707"/>
    <mergeCell ref="L707:M707"/>
    <mergeCell ref="O707:Q707"/>
    <mergeCell ref="A706:B706"/>
    <mergeCell ref="C706:D706"/>
    <mergeCell ref="G706:H706"/>
    <mergeCell ref="I706:J706"/>
    <mergeCell ref="L706:M706"/>
    <mergeCell ref="O706:Q706"/>
    <mergeCell ref="A705:B705"/>
    <mergeCell ref="C705:D705"/>
    <mergeCell ref="G705:H705"/>
    <mergeCell ref="I705:J705"/>
    <mergeCell ref="L705:M705"/>
    <mergeCell ref="O705:Q705"/>
    <mergeCell ref="A704:B704"/>
    <mergeCell ref="C704:D704"/>
    <mergeCell ref="G704:H704"/>
    <mergeCell ref="I704:J704"/>
    <mergeCell ref="L704:M704"/>
    <mergeCell ref="O704:Q704"/>
    <mergeCell ref="A703:B703"/>
    <mergeCell ref="C703:D703"/>
    <mergeCell ref="G703:H703"/>
    <mergeCell ref="I703:J703"/>
    <mergeCell ref="L703:M703"/>
    <mergeCell ref="O703:Q703"/>
    <mergeCell ref="A702:B702"/>
    <mergeCell ref="C702:D702"/>
    <mergeCell ref="G702:H702"/>
    <mergeCell ref="I702:J702"/>
    <mergeCell ref="L702:M702"/>
    <mergeCell ref="O702:Q702"/>
    <mergeCell ref="A701:B701"/>
    <mergeCell ref="C701:D701"/>
    <mergeCell ref="G701:H701"/>
    <mergeCell ref="I701:J701"/>
    <mergeCell ref="L701:M701"/>
    <mergeCell ref="O701:Q701"/>
    <mergeCell ref="A700:B700"/>
    <mergeCell ref="C700:D700"/>
    <mergeCell ref="G700:H700"/>
    <mergeCell ref="I700:J700"/>
    <mergeCell ref="L700:M700"/>
    <mergeCell ref="O700:Q700"/>
    <mergeCell ref="A699:B699"/>
    <mergeCell ref="C699:D699"/>
    <mergeCell ref="G699:H699"/>
    <mergeCell ref="I699:J699"/>
    <mergeCell ref="L699:M699"/>
    <mergeCell ref="O699:Q699"/>
    <mergeCell ref="A698:B698"/>
    <mergeCell ref="C698:D698"/>
    <mergeCell ref="G698:H698"/>
    <mergeCell ref="I698:J698"/>
    <mergeCell ref="L698:M698"/>
    <mergeCell ref="O698:Q698"/>
    <mergeCell ref="A697:B697"/>
    <mergeCell ref="C697:D697"/>
    <mergeCell ref="G697:H697"/>
    <mergeCell ref="I697:J697"/>
    <mergeCell ref="L697:M697"/>
    <mergeCell ref="O697:Q697"/>
    <mergeCell ref="A696:B696"/>
    <mergeCell ref="C696:D696"/>
    <mergeCell ref="G696:H696"/>
    <mergeCell ref="I696:J696"/>
    <mergeCell ref="L696:M696"/>
    <mergeCell ref="O696:Q696"/>
    <mergeCell ref="A695:B695"/>
    <mergeCell ref="C695:D695"/>
    <mergeCell ref="G695:H695"/>
    <mergeCell ref="I695:J695"/>
    <mergeCell ref="L695:M695"/>
    <mergeCell ref="O695:Q695"/>
    <mergeCell ref="A694:B694"/>
    <mergeCell ref="C694:D694"/>
    <mergeCell ref="G694:H694"/>
    <mergeCell ref="I694:J694"/>
    <mergeCell ref="L694:M694"/>
    <mergeCell ref="O694:Q694"/>
    <mergeCell ref="A693:B693"/>
    <mergeCell ref="C693:D693"/>
    <mergeCell ref="G693:H693"/>
    <mergeCell ref="I693:J693"/>
    <mergeCell ref="L693:M693"/>
    <mergeCell ref="O693:Q693"/>
    <mergeCell ref="A692:B692"/>
    <mergeCell ref="C692:D692"/>
    <mergeCell ref="G692:H692"/>
    <mergeCell ref="I692:J692"/>
    <mergeCell ref="L692:M692"/>
    <mergeCell ref="O692:Q692"/>
    <mergeCell ref="A691:B691"/>
    <mergeCell ref="C691:D691"/>
    <mergeCell ref="G691:H691"/>
    <mergeCell ref="I691:J691"/>
    <mergeCell ref="L691:M691"/>
    <mergeCell ref="O691:Q691"/>
    <mergeCell ref="A690:B690"/>
    <mergeCell ref="C690:D690"/>
    <mergeCell ref="G690:H690"/>
    <mergeCell ref="I690:J690"/>
    <mergeCell ref="L690:M690"/>
    <mergeCell ref="O690:Q690"/>
    <mergeCell ref="A689:B689"/>
    <mergeCell ref="C689:D689"/>
    <mergeCell ref="G689:H689"/>
    <mergeCell ref="I689:J689"/>
    <mergeCell ref="L689:M689"/>
    <mergeCell ref="O689:Q689"/>
    <mergeCell ref="A688:B688"/>
    <mergeCell ref="C688:D688"/>
    <mergeCell ref="G688:H688"/>
    <mergeCell ref="I688:J688"/>
    <mergeCell ref="L688:M688"/>
    <mergeCell ref="O688:Q688"/>
    <mergeCell ref="A687:B687"/>
    <mergeCell ref="C687:D687"/>
    <mergeCell ref="G687:H687"/>
    <mergeCell ref="I687:J687"/>
    <mergeCell ref="L687:M687"/>
    <mergeCell ref="O687:Q687"/>
    <mergeCell ref="A686:B686"/>
    <mergeCell ref="C686:D686"/>
    <mergeCell ref="G686:H686"/>
    <mergeCell ref="I686:J686"/>
    <mergeCell ref="L686:M686"/>
    <mergeCell ref="O686:Q686"/>
    <mergeCell ref="A685:B685"/>
    <mergeCell ref="C685:D685"/>
    <mergeCell ref="G685:H685"/>
    <mergeCell ref="I685:J685"/>
    <mergeCell ref="L685:M685"/>
    <mergeCell ref="O685:Q685"/>
    <mergeCell ref="A684:B684"/>
    <mergeCell ref="C684:D684"/>
    <mergeCell ref="G684:H684"/>
    <mergeCell ref="I684:J684"/>
    <mergeCell ref="L684:M684"/>
    <mergeCell ref="O684:Q684"/>
    <mergeCell ref="A683:B683"/>
    <mergeCell ref="C683:D683"/>
    <mergeCell ref="G683:H683"/>
    <mergeCell ref="I683:J683"/>
    <mergeCell ref="L683:M683"/>
    <mergeCell ref="O683:Q683"/>
    <mergeCell ref="A682:B682"/>
    <mergeCell ref="C682:D682"/>
    <mergeCell ref="G682:H682"/>
    <mergeCell ref="I682:J682"/>
    <mergeCell ref="L682:M682"/>
    <mergeCell ref="O682:Q682"/>
    <mergeCell ref="A681:B681"/>
    <mergeCell ref="C681:D681"/>
    <mergeCell ref="G681:H681"/>
    <mergeCell ref="I681:J681"/>
    <mergeCell ref="L681:M681"/>
    <mergeCell ref="O681:Q681"/>
    <mergeCell ref="A680:B680"/>
    <mergeCell ref="C680:D680"/>
    <mergeCell ref="G680:H680"/>
    <mergeCell ref="I680:J680"/>
    <mergeCell ref="L680:M680"/>
    <mergeCell ref="O680:Q680"/>
    <mergeCell ref="A679:B679"/>
    <mergeCell ref="C679:D679"/>
    <mergeCell ref="G679:H679"/>
    <mergeCell ref="I679:J679"/>
    <mergeCell ref="L679:M679"/>
    <mergeCell ref="O679:Q679"/>
    <mergeCell ref="A678:B678"/>
    <mergeCell ref="C678:D678"/>
    <mergeCell ref="G678:H678"/>
    <mergeCell ref="I678:J678"/>
    <mergeCell ref="L678:M678"/>
    <mergeCell ref="O678:Q678"/>
    <mergeCell ref="A677:B677"/>
    <mergeCell ref="C677:D677"/>
    <mergeCell ref="G677:H677"/>
    <mergeCell ref="I677:J677"/>
    <mergeCell ref="L677:M677"/>
    <mergeCell ref="O677:Q677"/>
    <mergeCell ref="A676:B676"/>
    <mergeCell ref="C676:D676"/>
    <mergeCell ref="G676:H676"/>
    <mergeCell ref="I676:J676"/>
    <mergeCell ref="L676:M676"/>
    <mergeCell ref="O676:Q676"/>
    <mergeCell ref="A675:B675"/>
    <mergeCell ref="C675:D675"/>
    <mergeCell ref="G675:H675"/>
    <mergeCell ref="I675:J675"/>
    <mergeCell ref="L675:M675"/>
    <mergeCell ref="O675:Q675"/>
    <mergeCell ref="A674:B674"/>
    <mergeCell ref="C674:D674"/>
    <mergeCell ref="G674:H674"/>
    <mergeCell ref="I674:J674"/>
    <mergeCell ref="L674:M674"/>
    <mergeCell ref="O674:Q674"/>
    <mergeCell ref="A673:B673"/>
    <mergeCell ref="C673:D673"/>
    <mergeCell ref="G673:H673"/>
    <mergeCell ref="I673:J673"/>
    <mergeCell ref="L673:M673"/>
    <mergeCell ref="O673:Q673"/>
    <mergeCell ref="A672:B672"/>
    <mergeCell ref="C672:D672"/>
    <mergeCell ref="G672:H672"/>
    <mergeCell ref="I672:J672"/>
    <mergeCell ref="L672:M672"/>
    <mergeCell ref="O672:Q672"/>
    <mergeCell ref="A671:B671"/>
    <mergeCell ref="C671:D671"/>
    <mergeCell ref="G671:H671"/>
    <mergeCell ref="I671:J671"/>
    <mergeCell ref="L671:M671"/>
    <mergeCell ref="O671:Q671"/>
    <mergeCell ref="A670:B670"/>
    <mergeCell ref="C670:D670"/>
    <mergeCell ref="G670:H670"/>
    <mergeCell ref="I670:J670"/>
    <mergeCell ref="L670:M670"/>
    <mergeCell ref="O670:Q670"/>
    <mergeCell ref="A669:B669"/>
    <mergeCell ref="C669:D669"/>
    <mergeCell ref="G669:H669"/>
    <mergeCell ref="I669:J669"/>
    <mergeCell ref="L669:M669"/>
    <mergeCell ref="O669:Q669"/>
    <mergeCell ref="A668:B668"/>
    <mergeCell ref="C668:D668"/>
    <mergeCell ref="G668:H668"/>
    <mergeCell ref="I668:J668"/>
    <mergeCell ref="L668:M668"/>
    <mergeCell ref="O668:Q668"/>
    <mergeCell ref="A667:B667"/>
    <mergeCell ref="C667:D667"/>
    <mergeCell ref="G667:H667"/>
    <mergeCell ref="I667:J667"/>
    <mergeCell ref="L667:M667"/>
    <mergeCell ref="O667:Q667"/>
    <mergeCell ref="A666:B666"/>
    <mergeCell ref="C666:D666"/>
    <mergeCell ref="G666:H666"/>
    <mergeCell ref="I666:J666"/>
    <mergeCell ref="L666:M666"/>
    <mergeCell ref="O666:Q666"/>
    <mergeCell ref="A665:B665"/>
    <mergeCell ref="C665:D665"/>
    <mergeCell ref="G665:H665"/>
    <mergeCell ref="I665:J665"/>
    <mergeCell ref="L665:M665"/>
    <mergeCell ref="O665:Q665"/>
    <mergeCell ref="A664:B664"/>
    <mergeCell ref="C664:D664"/>
    <mergeCell ref="G664:H664"/>
    <mergeCell ref="I664:J664"/>
    <mergeCell ref="L664:M664"/>
    <mergeCell ref="O664:Q664"/>
    <mergeCell ref="A663:B663"/>
    <mergeCell ref="C663:D663"/>
    <mergeCell ref="G663:H663"/>
    <mergeCell ref="I663:J663"/>
    <mergeCell ref="L663:M663"/>
    <mergeCell ref="O663:Q663"/>
    <mergeCell ref="A662:B662"/>
    <mergeCell ref="C662:D662"/>
    <mergeCell ref="G662:H662"/>
    <mergeCell ref="I662:J662"/>
    <mergeCell ref="L662:M662"/>
    <mergeCell ref="O662:Q662"/>
    <mergeCell ref="A661:B661"/>
    <mergeCell ref="C661:D661"/>
    <mergeCell ref="G661:H661"/>
    <mergeCell ref="I661:J661"/>
    <mergeCell ref="L661:M661"/>
    <mergeCell ref="O661:Q661"/>
    <mergeCell ref="A660:B660"/>
    <mergeCell ref="C660:D660"/>
    <mergeCell ref="G660:H660"/>
    <mergeCell ref="I660:J660"/>
    <mergeCell ref="L660:M660"/>
    <mergeCell ref="O660:Q660"/>
    <mergeCell ref="A659:B659"/>
    <mergeCell ref="C659:D659"/>
    <mergeCell ref="G659:H659"/>
    <mergeCell ref="I659:J659"/>
    <mergeCell ref="L659:M659"/>
    <mergeCell ref="O659:Q659"/>
    <mergeCell ref="A658:B658"/>
    <mergeCell ref="C658:D658"/>
    <mergeCell ref="G658:H658"/>
    <mergeCell ref="I658:J658"/>
    <mergeCell ref="L658:M658"/>
    <mergeCell ref="O658:Q658"/>
    <mergeCell ref="A657:B657"/>
    <mergeCell ref="C657:D657"/>
    <mergeCell ref="G657:H657"/>
    <mergeCell ref="I657:J657"/>
    <mergeCell ref="L657:M657"/>
    <mergeCell ref="O657:Q657"/>
    <mergeCell ref="A656:B656"/>
    <mergeCell ref="C656:D656"/>
    <mergeCell ref="G656:H656"/>
    <mergeCell ref="I656:J656"/>
    <mergeCell ref="L656:M656"/>
    <mergeCell ref="O656:Q656"/>
    <mergeCell ref="A655:B655"/>
    <mergeCell ref="C655:D655"/>
    <mergeCell ref="G655:H655"/>
    <mergeCell ref="I655:J655"/>
    <mergeCell ref="L655:M655"/>
    <mergeCell ref="O655:Q655"/>
    <mergeCell ref="A654:B654"/>
    <mergeCell ref="C654:D654"/>
    <mergeCell ref="G654:H654"/>
    <mergeCell ref="I654:J654"/>
    <mergeCell ref="L654:M654"/>
    <mergeCell ref="O654:Q654"/>
    <mergeCell ref="A653:B653"/>
    <mergeCell ref="C653:D653"/>
    <mergeCell ref="G653:H653"/>
    <mergeCell ref="I653:J653"/>
    <mergeCell ref="L653:M653"/>
    <mergeCell ref="O653:Q653"/>
    <mergeCell ref="A652:B652"/>
    <mergeCell ref="C652:D652"/>
    <mergeCell ref="G652:H652"/>
    <mergeCell ref="I652:J652"/>
    <mergeCell ref="L652:M652"/>
    <mergeCell ref="O652:Q652"/>
    <mergeCell ref="A651:B651"/>
    <mergeCell ref="C651:D651"/>
    <mergeCell ref="G651:H651"/>
    <mergeCell ref="I651:J651"/>
    <mergeCell ref="L651:M651"/>
    <mergeCell ref="O651:Q651"/>
    <mergeCell ref="A650:B650"/>
    <mergeCell ref="C650:D650"/>
    <mergeCell ref="G650:H650"/>
    <mergeCell ref="I650:J650"/>
    <mergeCell ref="L650:M650"/>
    <mergeCell ref="O650:Q650"/>
    <mergeCell ref="A649:B649"/>
    <mergeCell ref="C649:D649"/>
    <mergeCell ref="G649:H649"/>
    <mergeCell ref="I649:J649"/>
    <mergeCell ref="L649:M649"/>
    <mergeCell ref="O649:Q649"/>
    <mergeCell ref="A648:B648"/>
    <mergeCell ref="C648:D648"/>
    <mergeCell ref="G648:H648"/>
    <mergeCell ref="I648:J648"/>
    <mergeCell ref="L648:M648"/>
    <mergeCell ref="O648:Q648"/>
    <mergeCell ref="A647:B647"/>
    <mergeCell ref="C647:D647"/>
    <mergeCell ref="G647:H647"/>
    <mergeCell ref="I647:J647"/>
    <mergeCell ref="L647:M647"/>
    <mergeCell ref="O647:Q647"/>
    <mergeCell ref="A646:B646"/>
    <mergeCell ref="C646:D646"/>
    <mergeCell ref="G646:H646"/>
    <mergeCell ref="I646:J646"/>
    <mergeCell ref="L646:M646"/>
    <mergeCell ref="O646:Q646"/>
    <mergeCell ref="A645:B645"/>
    <mergeCell ref="C645:D645"/>
    <mergeCell ref="G645:H645"/>
    <mergeCell ref="I645:J645"/>
    <mergeCell ref="L645:M645"/>
    <mergeCell ref="O645:Q645"/>
    <mergeCell ref="A644:B644"/>
    <mergeCell ref="C644:D644"/>
    <mergeCell ref="G644:H644"/>
    <mergeCell ref="I644:J644"/>
    <mergeCell ref="L644:M644"/>
    <mergeCell ref="O644:Q644"/>
    <mergeCell ref="A643:B643"/>
    <mergeCell ref="C643:D643"/>
    <mergeCell ref="G643:H643"/>
    <mergeCell ref="I643:J643"/>
    <mergeCell ref="L643:M643"/>
    <mergeCell ref="O643:Q643"/>
    <mergeCell ref="A642:B642"/>
    <mergeCell ref="C642:D642"/>
    <mergeCell ref="G642:H642"/>
    <mergeCell ref="I642:J642"/>
    <mergeCell ref="L642:M642"/>
    <mergeCell ref="O642:Q642"/>
    <mergeCell ref="A641:B641"/>
    <mergeCell ref="C641:D641"/>
    <mergeCell ref="G641:H641"/>
    <mergeCell ref="I641:J641"/>
    <mergeCell ref="L641:M641"/>
    <mergeCell ref="O641:Q641"/>
    <mergeCell ref="A640:B640"/>
    <mergeCell ref="C640:D640"/>
    <mergeCell ref="G640:H640"/>
    <mergeCell ref="I640:J640"/>
    <mergeCell ref="L640:M640"/>
    <mergeCell ref="O640:Q640"/>
    <mergeCell ref="A639:B639"/>
    <mergeCell ref="C639:D639"/>
    <mergeCell ref="G639:H639"/>
    <mergeCell ref="I639:J639"/>
    <mergeCell ref="L639:M639"/>
    <mergeCell ref="O639:Q639"/>
    <mergeCell ref="A638:B638"/>
    <mergeCell ref="C638:D638"/>
    <mergeCell ref="G638:H638"/>
    <mergeCell ref="I638:J638"/>
    <mergeCell ref="L638:M638"/>
    <mergeCell ref="O638:Q638"/>
    <mergeCell ref="A637:B637"/>
    <mergeCell ref="C637:D637"/>
    <mergeCell ref="G637:H637"/>
    <mergeCell ref="I637:J637"/>
    <mergeCell ref="L637:M637"/>
    <mergeCell ref="O637:Q637"/>
    <mergeCell ref="A636:B636"/>
    <mergeCell ref="C636:D636"/>
    <mergeCell ref="G636:H636"/>
    <mergeCell ref="I636:J636"/>
    <mergeCell ref="L636:M636"/>
    <mergeCell ref="O636:Q636"/>
    <mergeCell ref="A635:B635"/>
    <mergeCell ref="C635:D635"/>
    <mergeCell ref="G635:H635"/>
    <mergeCell ref="I635:J635"/>
    <mergeCell ref="L635:M635"/>
    <mergeCell ref="O635:Q635"/>
    <mergeCell ref="A634:B634"/>
    <mergeCell ref="C634:D634"/>
    <mergeCell ref="G634:H634"/>
    <mergeCell ref="I634:J634"/>
    <mergeCell ref="L634:M634"/>
    <mergeCell ref="O634:Q634"/>
    <mergeCell ref="A633:B633"/>
    <mergeCell ref="C633:D633"/>
    <mergeCell ref="G633:H633"/>
    <mergeCell ref="I633:J633"/>
    <mergeCell ref="L633:M633"/>
    <mergeCell ref="O633:Q633"/>
    <mergeCell ref="A632:B632"/>
    <mergeCell ref="C632:D632"/>
    <mergeCell ref="G632:H632"/>
    <mergeCell ref="I632:J632"/>
    <mergeCell ref="L632:M632"/>
    <mergeCell ref="O632:Q632"/>
    <mergeCell ref="A631:B631"/>
    <mergeCell ref="C631:D631"/>
    <mergeCell ref="G631:H631"/>
    <mergeCell ref="I631:J631"/>
    <mergeCell ref="L631:M631"/>
    <mergeCell ref="O631:Q631"/>
    <mergeCell ref="A630:B630"/>
    <mergeCell ref="C630:D630"/>
    <mergeCell ref="G630:H630"/>
    <mergeCell ref="I630:J630"/>
    <mergeCell ref="L630:M630"/>
    <mergeCell ref="O630:Q630"/>
    <mergeCell ref="A629:B629"/>
    <mergeCell ref="C629:D629"/>
    <mergeCell ref="G629:H629"/>
    <mergeCell ref="I629:J629"/>
    <mergeCell ref="L629:M629"/>
    <mergeCell ref="O629:Q629"/>
    <mergeCell ref="A628:B628"/>
    <mergeCell ref="C628:D628"/>
    <mergeCell ref="G628:H628"/>
    <mergeCell ref="I628:J628"/>
    <mergeCell ref="L628:M628"/>
    <mergeCell ref="O628:Q628"/>
    <mergeCell ref="A627:B627"/>
    <mergeCell ref="C627:D627"/>
    <mergeCell ref="G627:H627"/>
    <mergeCell ref="I627:J627"/>
    <mergeCell ref="L627:M627"/>
    <mergeCell ref="O627:Q627"/>
    <mergeCell ref="A626:B626"/>
    <mergeCell ref="C626:D626"/>
    <mergeCell ref="G626:H626"/>
    <mergeCell ref="I626:J626"/>
    <mergeCell ref="L626:M626"/>
    <mergeCell ref="O626:Q626"/>
    <mergeCell ref="A625:B625"/>
    <mergeCell ref="C625:D625"/>
    <mergeCell ref="G625:H625"/>
    <mergeCell ref="I625:J625"/>
    <mergeCell ref="L625:M625"/>
    <mergeCell ref="O625:Q625"/>
    <mergeCell ref="A624:B624"/>
    <mergeCell ref="C624:D624"/>
    <mergeCell ref="G624:H624"/>
    <mergeCell ref="I624:J624"/>
    <mergeCell ref="L624:M624"/>
    <mergeCell ref="O624:Q624"/>
    <mergeCell ref="A623:B623"/>
    <mergeCell ref="C623:D623"/>
    <mergeCell ref="G623:H623"/>
    <mergeCell ref="I623:J623"/>
    <mergeCell ref="L623:M623"/>
    <mergeCell ref="O623:Q623"/>
    <mergeCell ref="A622:B622"/>
    <mergeCell ref="C622:D622"/>
    <mergeCell ref="G622:H622"/>
    <mergeCell ref="I622:J622"/>
    <mergeCell ref="L622:M622"/>
    <mergeCell ref="O622:Q622"/>
    <mergeCell ref="A621:B621"/>
    <mergeCell ref="C621:D621"/>
    <mergeCell ref="G621:H621"/>
    <mergeCell ref="I621:J621"/>
    <mergeCell ref="L621:M621"/>
    <mergeCell ref="O621:Q621"/>
    <mergeCell ref="A620:B620"/>
    <mergeCell ref="C620:D620"/>
    <mergeCell ref="G620:H620"/>
    <mergeCell ref="I620:J620"/>
    <mergeCell ref="L620:M620"/>
    <mergeCell ref="O620:Q620"/>
    <mergeCell ref="A619:B619"/>
    <mergeCell ref="C619:D619"/>
    <mergeCell ref="G619:H619"/>
    <mergeCell ref="I619:J619"/>
    <mergeCell ref="L619:M619"/>
    <mergeCell ref="O619:Q619"/>
    <mergeCell ref="A618:B618"/>
    <mergeCell ref="C618:D618"/>
    <mergeCell ref="G618:H618"/>
    <mergeCell ref="I618:J618"/>
    <mergeCell ref="L618:M618"/>
    <mergeCell ref="O618:Q618"/>
    <mergeCell ref="A617:B617"/>
    <mergeCell ref="C617:D617"/>
    <mergeCell ref="G617:H617"/>
    <mergeCell ref="I617:J617"/>
    <mergeCell ref="L617:M617"/>
    <mergeCell ref="O617:Q617"/>
    <mergeCell ref="A616:B616"/>
    <mergeCell ref="C616:D616"/>
    <mergeCell ref="G616:H616"/>
    <mergeCell ref="I616:J616"/>
    <mergeCell ref="L616:M616"/>
    <mergeCell ref="O616:Q616"/>
    <mergeCell ref="A615:B615"/>
    <mergeCell ref="C615:D615"/>
    <mergeCell ref="G615:H615"/>
    <mergeCell ref="I615:J615"/>
    <mergeCell ref="L615:M615"/>
    <mergeCell ref="O615:Q615"/>
    <mergeCell ref="A614:B614"/>
    <mergeCell ref="C614:D614"/>
    <mergeCell ref="G614:H614"/>
    <mergeCell ref="I614:J614"/>
    <mergeCell ref="L614:M614"/>
    <mergeCell ref="O614:Q614"/>
    <mergeCell ref="A613:B613"/>
    <mergeCell ref="C613:D613"/>
    <mergeCell ref="G613:H613"/>
    <mergeCell ref="I613:J613"/>
    <mergeCell ref="L613:M613"/>
    <mergeCell ref="O613:Q613"/>
    <mergeCell ref="A612:B612"/>
    <mergeCell ref="C612:D612"/>
    <mergeCell ref="G612:H612"/>
    <mergeCell ref="I612:J612"/>
    <mergeCell ref="L612:M612"/>
    <mergeCell ref="O612:Q612"/>
    <mergeCell ref="A611:B611"/>
    <mergeCell ref="C611:D611"/>
    <mergeCell ref="G611:H611"/>
    <mergeCell ref="I611:J611"/>
    <mergeCell ref="L611:M611"/>
    <mergeCell ref="O611:Q611"/>
    <mergeCell ref="A610:B610"/>
    <mergeCell ref="C610:D610"/>
    <mergeCell ref="G610:H610"/>
    <mergeCell ref="I610:J610"/>
    <mergeCell ref="L610:M610"/>
    <mergeCell ref="O610:Q610"/>
    <mergeCell ref="A609:B609"/>
    <mergeCell ref="C609:D609"/>
    <mergeCell ref="G609:H609"/>
    <mergeCell ref="I609:J609"/>
    <mergeCell ref="L609:M609"/>
    <mergeCell ref="O609:Q609"/>
    <mergeCell ref="A608:B608"/>
    <mergeCell ref="C608:D608"/>
    <mergeCell ref="G608:H608"/>
    <mergeCell ref="I608:J608"/>
    <mergeCell ref="L608:M608"/>
    <mergeCell ref="O608:Q608"/>
    <mergeCell ref="A607:B607"/>
    <mergeCell ref="C607:D607"/>
    <mergeCell ref="G607:H607"/>
    <mergeCell ref="I607:J607"/>
    <mergeCell ref="L607:M607"/>
    <mergeCell ref="O607:Q607"/>
    <mergeCell ref="A606:B606"/>
    <mergeCell ref="C606:D606"/>
    <mergeCell ref="G606:H606"/>
    <mergeCell ref="I606:J606"/>
    <mergeCell ref="L606:M606"/>
    <mergeCell ref="O606:Q606"/>
    <mergeCell ref="A605:B605"/>
    <mergeCell ref="C605:D605"/>
    <mergeCell ref="G605:H605"/>
    <mergeCell ref="I605:J605"/>
    <mergeCell ref="L605:M605"/>
    <mergeCell ref="O605:Q605"/>
    <mergeCell ref="A604:B604"/>
    <mergeCell ref="C604:D604"/>
    <mergeCell ref="G604:H604"/>
    <mergeCell ref="I604:J604"/>
    <mergeCell ref="L604:M604"/>
    <mergeCell ref="O604:Q604"/>
    <mergeCell ref="A603:B603"/>
    <mergeCell ref="C603:D603"/>
    <mergeCell ref="G603:H603"/>
    <mergeCell ref="I603:J603"/>
    <mergeCell ref="L603:M603"/>
    <mergeCell ref="O603:Q603"/>
    <mergeCell ref="A602:B602"/>
    <mergeCell ref="C602:D602"/>
    <mergeCell ref="G602:H602"/>
    <mergeCell ref="I602:J602"/>
    <mergeCell ref="L602:M602"/>
    <mergeCell ref="O602:Q602"/>
    <mergeCell ref="A601:B601"/>
    <mergeCell ref="C601:D601"/>
    <mergeCell ref="G601:H601"/>
    <mergeCell ref="I601:J601"/>
    <mergeCell ref="L601:M601"/>
    <mergeCell ref="O601:Q601"/>
    <mergeCell ref="A600:B600"/>
    <mergeCell ref="C600:D600"/>
    <mergeCell ref="G600:H600"/>
    <mergeCell ref="I600:J600"/>
    <mergeCell ref="L600:M600"/>
    <mergeCell ref="O600:Q600"/>
    <mergeCell ref="A599:B599"/>
    <mergeCell ref="C599:D599"/>
    <mergeCell ref="G599:H599"/>
    <mergeCell ref="I599:J599"/>
    <mergeCell ref="L599:M599"/>
    <mergeCell ref="O599:Q599"/>
    <mergeCell ref="A598:B598"/>
    <mergeCell ref="C598:D598"/>
    <mergeCell ref="G598:H598"/>
    <mergeCell ref="I598:J598"/>
    <mergeCell ref="L598:M598"/>
    <mergeCell ref="O598:Q598"/>
    <mergeCell ref="A597:B597"/>
    <mergeCell ref="C597:D597"/>
    <mergeCell ref="G597:H597"/>
    <mergeCell ref="I597:J597"/>
    <mergeCell ref="L597:M597"/>
    <mergeCell ref="O597:Q597"/>
    <mergeCell ref="A596:B596"/>
    <mergeCell ref="C596:D596"/>
    <mergeCell ref="G596:H596"/>
    <mergeCell ref="I596:J596"/>
    <mergeCell ref="L596:M596"/>
    <mergeCell ref="O596:Q596"/>
    <mergeCell ref="A595:B595"/>
    <mergeCell ref="C595:D595"/>
    <mergeCell ref="G595:H595"/>
    <mergeCell ref="I595:J595"/>
    <mergeCell ref="L595:M595"/>
    <mergeCell ref="O595:Q595"/>
    <mergeCell ref="A594:B594"/>
    <mergeCell ref="C594:D594"/>
    <mergeCell ref="G594:H594"/>
    <mergeCell ref="I594:J594"/>
    <mergeCell ref="L594:M594"/>
    <mergeCell ref="O594:Q594"/>
    <mergeCell ref="A593:B593"/>
    <mergeCell ref="C593:D593"/>
    <mergeCell ref="G593:H593"/>
    <mergeCell ref="I593:J593"/>
    <mergeCell ref="L593:M593"/>
    <mergeCell ref="O593:Q593"/>
    <mergeCell ref="A592:B592"/>
    <mergeCell ref="C592:D592"/>
    <mergeCell ref="G592:H592"/>
    <mergeCell ref="I592:J592"/>
    <mergeCell ref="L592:M592"/>
    <mergeCell ref="O592:Q592"/>
    <mergeCell ref="A591:B591"/>
    <mergeCell ref="C591:D591"/>
    <mergeCell ref="G591:H591"/>
    <mergeCell ref="I591:J591"/>
    <mergeCell ref="L591:M591"/>
    <mergeCell ref="O591:Q591"/>
    <mergeCell ref="A590:B590"/>
    <mergeCell ref="C590:D590"/>
    <mergeCell ref="G590:H590"/>
    <mergeCell ref="I590:J590"/>
    <mergeCell ref="L590:M590"/>
    <mergeCell ref="O590:Q590"/>
    <mergeCell ref="A589:B589"/>
    <mergeCell ref="C589:D589"/>
    <mergeCell ref="G589:H589"/>
    <mergeCell ref="I589:J589"/>
    <mergeCell ref="L589:M589"/>
    <mergeCell ref="O589:Q589"/>
    <mergeCell ref="A588:B588"/>
    <mergeCell ref="C588:D588"/>
    <mergeCell ref="G588:H588"/>
    <mergeCell ref="I588:J588"/>
    <mergeCell ref="L588:M588"/>
    <mergeCell ref="O588:Q588"/>
    <mergeCell ref="A587:B587"/>
    <mergeCell ref="C587:D587"/>
    <mergeCell ref="G587:H587"/>
    <mergeCell ref="I587:J587"/>
    <mergeCell ref="L587:M587"/>
    <mergeCell ref="O587:Q587"/>
    <mergeCell ref="A586:B586"/>
    <mergeCell ref="C586:D586"/>
    <mergeCell ref="G586:H586"/>
    <mergeCell ref="I586:J586"/>
    <mergeCell ref="L586:M586"/>
    <mergeCell ref="O586:Q586"/>
    <mergeCell ref="A585:B585"/>
    <mergeCell ref="C585:D585"/>
    <mergeCell ref="G585:H585"/>
    <mergeCell ref="I585:J585"/>
    <mergeCell ref="L585:M585"/>
    <mergeCell ref="O585:Q585"/>
    <mergeCell ref="A584:B584"/>
    <mergeCell ref="C584:D584"/>
    <mergeCell ref="G584:H584"/>
    <mergeCell ref="I584:J584"/>
    <mergeCell ref="L584:M584"/>
    <mergeCell ref="O584:Q584"/>
    <mergeCell ref="A583:B583"/>
    <mergeCell ref="C583:D583"/>
    <mergeCell ref="G583:H583"/>
    <mergeCell ref="I583:J583"/>
    <mergeCell ref="L583:M583"/>
    <mergeCell ref="O583:Q583"/>
    <mergeCell ref="A582:B582"/>
    <mergeCell ref="C582:D582"/>
    <mergeCell ref="G582:H582"/>
    <mergeCell ref="I582:J582"/>
    <mergeCell ref="L582:M582"/>
    <mergeCell ref="O582:Q582"/>
    <mergeCell ref="A581:B581"/>
    <mergeCell ref="C581:D581"/>
    <mergeCell ref="G581:H581"/>
    <mergeCell ref="I581:J581"/>
    <mergeCell ref="L581:M581"/>
    <mergeCell ref="O581:Q581"/>
    <mergeCell ref="A580:B580"/>
    <mergeCell ref="C580:D580"/>
    <mergeCell ref="G580:H580"/>
    <mergeCell ref="I580:J580"/>
    <mergeCell ref="L580:M580"/>
    <mergeCell ref="O580:Q580"/>
    <mergeCell ref="A579:B579"/>
    <mergeCell ref="C579:D579"/>
    <mergeCell ref="G579:H579"/>
    <mergeCell ref="I579:J579"/>
    <mergeCell ref="L579:M579"/>
    <mergeCell ref="O579:Q579"/>
    <mergeCell ref="A578:B578"/>
    <mergeCell ref="C578:D578"/>
    <mergeCell ref="G578:H578"/>
    <mergeCell ref="I578:J578"/>
    <mergeCell ref="L578:M578"/>
    <mergeCell ref="O578:Q578"/>
    <mergeCell ref="A577:B577"/>
    <mergeCell ref="C577:D577"/>
    <mergeCell ref="G577:H577"/>
    <mergeCell ref="I577:J577"/>
    <mergeCell ref="L577:M577"/>
    <mergeCell ref="O577:Q577"/>
    <mergeCell ref="A576:B576"/>
    <mergeCell ref="C576:D576"/>
    <mergeCell ref="G576:H576"/>
    <mergeCell ref="I576:J576"/>
    <mergeCell ref="L576:M576"/>
    <mergeCell ref="O576:Q576"/>
    <mergeCell ref="A575:B575"/>
    <mergeCell ref="C575:D575"/>
    <mergeCell ref="G575:H575"/>
    <mergeCell ref="I575:J575"/>
    <mergeCell ref="L575:M575"/>
    <mergeCell ref="O575:Q575"/>
    <mergeCell ref="A574:B574"/>
    <mergeCell ref="C574:D574"/>
    <mergeCell ref="G574:H574"/>
    <mergeCell ref="I574:J574"/>
    <mergeCell ref="L574:M574"/>
    <mergeCell ref="O574:Q574"/>
    <mergeCell ref="A573:B573"/>
    <mergeCell ref="C573:D573"/>
    <mergeCell ref="G573:H573"/>
    <mergeCell ref="I573:J573"/>
    <mergeCell ref="L573:M573"/>
    <mergeCell ref="O573:Q573"/>
    <mergeCell ref="A572:B572"/>
    <mergeCell ref="C572:D572"/>
    <mergeCell ref="G572:H572"/>
    <mergeCell ref="I572:J572"/>
    <mergeCell ref="L572:M572"/>
    <mergeCell ref="O572:Q572"/>
    <mergeCell ref="A571:B571"/>
    <mergeCell ref="C571:D571"/>
    <mergeCell ref="G571:H571"/>
    <mergeCell ref="I571:J571"/>
    <mergeCell ref="L571:M571"/>
    <mergeCell ref="O571:Q571"/>
    <mergeCell ref="A570:B570"/>
    <mergeCell ref="C570:D570"/>
    <mergeCell ref="G570:H570"/>
    <mergeCell ref="I570:J570"/>
    <mergeCell ref="L570:M570"/>
    <mergeCell ref="O570:Q570"/>
    <mergeCell ref="A569:B569"/>
    <mergeCell ref="C569:D569"/>
    <mergeCell ref="G569:H569"/>
    <mergeCell ref="I569:J569"/>
    <mergeCell ref="L569:M569"/>
    <mergeCell ref="O569:Q569"/>
    <mergeCell ref="A568:B568"/>
    <mergeCell ref="C568:D568"/>
    <mergeCell ref="G568:H568"/>
    <mergeCell ref="I568:J568"/>
    <mergeCell ref="L568:M568"/>
    <mergeCell ref="O568:Q568"/>
    <mergeCell ref="A567:B567"/>
    <mergeCell ref="C567:D567"/>
    <mergeCell ref="G567:H567"/>
    <mergeCell ref="I567:J567"/>
    <mergeCell ref="L567:M567"/>
    <mergeCell ref="O567:Q567"/>
    <mergeCell ref="A566:B566"/>
    <mergeCell ref="C566:D566"/>
    <mergeCell ref="G566:H566"/>
    <mergeCell ref="I566:J566"/>
    <mergeCell ref="L566:M566"/>
    <mergeCell ref="O566:Q566"/>
    <mergeCell ref="A565:B565"/>
    <mergeCell ref="C565:D565"/>
    <mergeCell ref="G565:H565"/>
    <mergeCell ref="I565:J565"/>
    <mergeCell ref="L565:M565"/>
    <mergeCell ref="O565:Q565"/>
    <mergeCell ref="A564:B564"/>
    <mergeCell ref="C564:D564"/>
    <mergeCell ref="G564:H564"/>
    <mergeCell ref="I564:J564"/>
    <mergeCell ref="L564:M564"/>
    <mergeCell ref="O564:Q564"/>
    <mergeCell ref="A563:B563"/>
    <mergeCell ref="C563:D563"/>
    <mergeCell ref="G563:H563"/>
    <mergeCell ref="I563:J563"/>
    <mergeCell ref="L563:M563"/>
    <mergeCell ref="O563:Q563"/>
    <mergeCell ref="A562:B562"/>
    <mergeCell ref="C562:D562"/>
    <mergeCell ref="G562:H562"/>
    <mergeCell ref="I562:J562"/>
    <mergeCell ref="L562:M562"/>
    <mergeCell ref="O562:Q562"/>
    <mergeCell ref="A561:B561"/>
    <mergeCell ref="C561:D561"/>
    <mergeCell ref="G561:H561"/>
    <mergeCell ref="I561:J561"/>
    <mergeCell ref="L561:M561"/>
    <mergeCell ref="O561:Q561"/>
    <mergeCell ref="A560:B560"/>
    <mergeCell ref="C560:D560"/>
    <mergeCell ref="G560:H560"/>
    <mergeCell ref="I560:J560"/>
    <mergeCell ref="L560:M560"/>
    <mergeCell ref="O560:Q560"/>
    <mergeCell ref="A559:B559"/>
    <mergeCell ref="C559:D559"/>
    <mergeCell ref="G559:H559"/>
    <mergeCell ref="I559:J559"/>
    <mergeCell ref="L559:M559"/>
    <mergeCell ref="O559:Q559"/>
    <mergeCell ref="A558:B558"/>
    <mergeCell ref="C558:D558"/>
    <mergeCell ref="G558:H558"/>
    <mergeCell ref="I558:J558"/>
    <mergeCell ref="L558:M558"/>
    <mergeCell ref="O558:Q558"/>
    <mergeCell ref="A557:B557"/>
    <mergeCell ref="C557:D557"/>
    <mergeCell ref="G557:H557"/>
    <mergeCell ref="I557:J557"/>
    <mergeCell ref="L557:M557"/>
    <mergeCell ref="O557:Q557"/>
    <mergeCell ref="A556:B556"/>
    <mergeCell ref="C556:D556"/>
    <mergeCell ref="G556:H556"/>
    <mergeCell ref="I556:J556"/>
    <mergeCell ref="L556:M556"/>
    <mergeCell ref="O556:Q556"/>
    <mergeCell ref="A555:B555"/>
    <mergeCell ref="C555:D555"/>
    <mergeCell ref="G555:H555"/>
    <mergeCell ref="I555:J555"/>
    <mergeCell ref="L555:M555"/>
    <mergeCell ref="O555:Q555"/>
    <mergeCell ref="A554:B554"/>
    <mergeCell ref="C554:D554"/>
    <mergeCell ref="G554:H554"/>
    <mergeCell ref="I554:J554"/>
    <mergeCell ref="L554:M554"/>
    <mergeCell ref="O554:Q554"/>
    <mergeCell ref="A553:B553"/>
    <mergeCell ref="C553:D553"/>
    <mergeCell ref="G553:H553"/>
    <mergeCell ref="I553:J553"/>
    <mergeCell ref="L553:M553"/>
    <mergeCell ref="O553:Q553"/>
    <mergeCell ref="A552:B552"/>
    <mergeCell ref="C552:D552"/>
    <mergeCell ref="G552:H552"/>
    <mergeCell ref="I552:J552"/>
    <mergeCell ref="L552:M552"/>
    <mergeCell ref="O552:Q552"/>
    <mergeCell ref="A551:B551"/>
    <mergeCell ref="C551:D551"/>
    <mergeCell ref="G551:H551"/>
    <mergeCell ref="I551:J551"/>
    <mergeCell ref="L551:M551"/>
    <mergeCell ref="O551:Q551"/>
    <mergeCell ref="A550:B550"/>
    <mergeCell ref="C550:D550"/>
    <mergeCell ref="G550:H550"/>
    <mergeCell ref="I550:J550"/>
    <mergeCell ref="L550:M550"/>
    <mergeCell ref="O550:Q550"/>
    <mergeCell ref="A549:B549"/>
    <mergeCell ref="C549:D549"/>
    <mergeCell ref="G549:H549"/>
    <mergeCell ref="I549:J549"/>
    <mergeCell ref="L549:M549"/>
    <mergeCell ref="O549:Q549"/>
    <mergeCell ref="A548:B548"/>
    <mergeCell ref="C548:D548"/>
    <mergeCell ref="G548:H548"/>
    <mergeCell ref="I548:J548"/>
    <mergeCell ref="L548:M548"/>
    <mergeCell ref="O548:Q548"/>
    <mergeCell ref="A547:B547"/>
    <mergeCell ref="C547:D547"/>
    <mergeCell ref="G547:H547"/>
    <mergeCell ref="I547:J547"/>
    <mergeCell ref="L547:M547"/>
    <mergeCell ref="O547:Q547"/>
    <mergeCell ref="A546:B546"/>
    <mergeCell ref="C546:D546"/>
    <mergeCell ref="G546:H546"/>
    <mergeCell ref="I546:J546"/>
    <mergeCell ref="L546:M546"/>
    <mergeCell ref="O546:Q546"/>
    <mergeCell ref="A545:B545"/>
    <mergeCell ref="C545:D545"/>
    <mergeCell ref="G545:H545"/>
    <mergeCell ref="I545:J545"/>
    <mergeCell ref="L545:M545"/>
    <mergeCell ref="O545:Q545"/>
    <mergeCell ref="A544:B544"/>
    <mergeCell ref="C544:D544"/>
    <mergeCell ref="G544:H544"/>
    <mergeCell ref="I544:J544"/>
    <mergeCell ref="L544:M544"/>
    <mergeCell ref="O544:Q544"/>
    <mergeCell ref="A543:B543"/>
    <mergeCell ref="C543:D543"/>
    <mergeCell ref="G543:H543"/>
    <mergeCell ref="I543:J543"/>
    <mergeCell ref="L543:M543"/>
    <mergeCell ref="O543:Q543"/>
    <mergeCell ref="A542:B542"/>
    <mergeCell ref="C542:D542"/>
    <mergeCell ref="G542:H542"/>
    <mergeCell ref="I542:J542"/>
    <mergeCell ref="L542:M542"/>
    <mergeCell ref="O542:Q542"/>
    <mergeCell ref="A541:B541"/>
    <mergeCell ref="C541:D541"/>
    <mergeCell ref="G541:H541"/>
    <mergeCell ref="I541:J541"/>
    <mergeCell ref="L541:M541"/>
    <mergeCell ref="O541:Q541"/>
    <mergeCell ref="A540:B540"/>
    <mergeCell ref="C540:D540"/>
    <mergeCell ref="G540:H540"/>
    <mergeCell ref="I540:J540"/>
    <mergeCell ref="L540:M540"/>
    <mergeCell ref="O540:Q540"/>
    <mergeCell ref="A539:B539"/>
    <mergeCell ref="C539:D539"/>
    <mergeCell ref="G539:H539"/>
    <mergeCell ref="I539:J539"/>
    <mergeCell ref="L539:M539"/>
    <mergeCell ref="O539:Q539"/>
    <mergeCell ref="A538:B538"/>
    <mergeCell ref="C538:D538"/>
    <mergeCell ref="G538:H538"/>
    <mergeCell ref="I538:J538"/>
    <mergeCell ref="L538:M538"/>
    <mergeCell ref="O538:Q538"/>
    <mergeCell ref="A537:B537"/>
    <mergeCell ref="C537:D537"/>
    <mergeCell ref="G537:H537"/>
    <mergeCell ref="I537:J537"/>
    <mergeCell ref="L537:M537"/>
    <mergeCell ref="O537:Q537"/>
    <mergeCell ref="A536:B536"/>
    <mergeCell ref="C536:D536"/>
    <mergeCell ref="G536:H536"/>
    <mergeCell ref="I536:J536"/>
    <mergeCell ref="L536:M536"/>
    <mergeCell ref="O536:Q536"/>
    <mergeCell ref="A535:B535"/>
    <mergeCell ref="C535:D535"/>
    <mergeCell ref="G535:H535"/>
    <mergeCell ref="I535:J535"/>
    <mergeCell ref="L535:M535"/>
    <mergeCell ref="O535:Q535"/>
    <mergeCell ref="A534:B534"/>
    <mergeCell ref="C534:D534"/>
    <mergeCell ref="G534:H534"/>
    <mergeCell ref="I534:J534"/>
    <mergeCell ref="L534:M534"/>
    <mergeCell ref="O534:Q534"/>
    <mergeCell ref="A533:B533"/>
    <mergeCell ref="C533:D533"/>
    <mergeCell ref="G533:H533"/>
    <mergeCell ref="I533:J533"/>
    <mergeCell ref="L533:M533"/>
    <mergeCell ref="O533:Q533"/>
    <mergeCell ref="A532:B532"/>
    <mergeCell ref="C532:D532"/>
    <mergeCell ref="G532:H532"/>
    <mergeCell ref="I532:J532"/>
    <mergeCell ref="L532:M532"/>
    <mergeCell ref="O532:Q532"/>
    <mergeCell ref="A531:B531"/>
    <mergeCell ref="C531:D531"/>
    <mergeCell ref="G531:H531"/>
    <mergeCell ref="I531:J531"/>
    <mergeCell ref="L531:M531"/>
    <mergeCell ref="O531:Q531"/>
    <mergeCell ref="A530:B530"/>
    <mergeCell ref="C530:D530"/>
    <mergeCell ref="G530:H530"/>
    <mergeCell ref="I530:J530"/>
    <mergeCell ref="L530:M530"/>
    <mergeCell ref="O530:Q530"/>
    <mergeCell ref="A529:B529"/>
    <mergeCell ref="C529:D529"/>
    <mergeCell ref="G529:H529"/>
    <mergeCell ref="I529:J529"/>
    <mergeCell ref="L529:M529"/>
    <mergeCell ref="O529:Q529"/>
    <mergeCell ref="A528:B528"/>
    <mergeCell ref="C528:D528"/>
    <mergeCell ref="G528:H528"/>
    <mergeCell ref="I528:J528"/>
    <mergeCell ref="L528:M528"/>
    <mergeCell ref="O528:Q528"/>
    <mergeCell ref="A527:B527"/>
    <mergeCell ref="C527:D527"/>
    <mergeCell ref="G527:H527"/>
    <mergeCell ref="I527:J527"/>
    <mergeCell ref="L527:M527"/>
    <mergeCell ref="O527:Q527"/>
    <mergeCell ref="A526:B526"/>
    <mergeCell ref="C526:D526"/>
    <mergeCell ref="G526:H526"/>
    <mergeCell ref="I526:J526"/>
    <mergeCell ref="L526:M526"/>
    <mergeCell ref="O526:Q526"/>
    <mergeCell ref="A525:B525"/>
    <mergeCell ref="C525:D525"/>
    <mergeCell ref="G525:H525"/>
    <mergeCell ref="I525:J525"/>
    <mergeCell ref="L525:M525"/>
    <mergeCell ref="O525:Q525"/>
    <mergeCell ref="A524:B524"/>
    <mergeCell ref="C524:D524"/>
    <mergeCell ref="G524:H524"/>
    <mergeCell ref="I524:J524"/>
    <mergeCell ref="L524:M524"/>
    <mergeCell ref="O524:Q524"/>
    <mergeCell ref="A523:B523"/>
    <mergeCell ref="C523:D523"/>
    <mergeCell ref="G523:H523"/>
    <mergeCell ref="I523:J523"/>
    <mergeCell ref="L523:M523"/>
    <mergeCell ref="O523:Q523"/>
    <mergeCell ref="A522:B522"/>
    <mergeCell ref="C522:D522"/>
    <mergeCell ref="G522:H522"/>
    <mergeCell ref="I522:J522"/>
    <mergeCell ref="L522:M522"/>
    <mergeCell ref="O522:Q522"/>
    <mergeCell ref="A521:B521"/>
    <mergeCell ref="C521:D521"/>
    <mergeCell ref="G521:H521"/>
    <mergeCell ref="I521:J521"/>
    <mergeCell ref="L521:M521"/>
    <mergeCell ref="O521:Q521"/>
    <mergeCell ref="A520:B520"/>
    <mergeCell ref="C520:D520"/>
    <mergeCell ref="G520:H520"/>
    <mergeCell ref="I520:J520"/>
    <mergeCell ref="L520:M520"/>
    <mergeCell ref="O520:Q520"/>
    <mergeCell ref="A519:B519"/>
    <mergeCell ref="C519:D519"/>
    <mergeCell ref="G519:H519"/>
    <mergeCell ref="I519:J519"/>
    <mergeCell ref="L519:M519"/>
    <mergeCell ref="O519:Q519"/>
    <mergeCell ref="A518:B518"/>
    <mergeCell ref="C518:D518"/>
    <mergeCell ref="G518:H518"/>
    <mergeCell ref="I518:J518"/>
    <mergeCell ref="L518:M518"/>
    <mergeCell ref="O518:Q518"/>
    <mergeCell ref="A517:B517"/>
    <mergeCell ref="C517:D517"/>
    <mergeCell ref="G517:H517"/>
    <mergeCell ref="I517:J517"/>
    <mergeCell ref="L517:M517"/>
    <mergeCell ref="O517:Q517"/>
    <mergeCell ref="A516:B516"/>
    <mergeCell ref="C516:D516"/>
    <mergeCell ref="G516:H516"/>
    <mergeCell ref="I516:J516"/>
    <mergeCell ref="L516:M516"/>
    <mergeCell ref="O516:Q516"/>
    <mergeCell ref="A515:B515"/>
    <mergeCell ref="C515:D515"/>
    <mergeCell ref="G515:H515"/>
    <mergeCell ref="I515:J515"/>
    <mergeCell ref="L515:M515"/>
    <mergeCell ref="O515:Q515"/>
    <mergeCell ref="A514:B514"/>
    <mergeCell ref="C514:D514"/>
    <mergeCell ref="G514:H514"/>
    <mergeCell ref="I514:J514"/>
    <mergeCell ref="L514:M514"/>
    <mergeCell ref="O514:Q514"/>
    <mergeCell ref="A513:B513"/>
    <mergeCell ref="C513:D513"/>
    <mergeCell ref="G513:H513"/>
    <mergeCell ref="I513:J513"/>
    <mergeCell ref="L513:M513"/>
    <mergeCell ref="O513:Q513"/>
    <mergeCell ref="A512:B512"/>
    <mergeCell ref="C512:D512"/>
    <mergeCell ref="G512:H512"/>
    <mergeCell ref="I512:J512"/>
    <mergeCell ref="L512:M512"/>
    <mergeCell ref="O512:Q512"/>
    <mergeCell ref="A511:B511"/>
    <mergeCell ref="C511:D511"/>
    <mergeCell ref="G511:H511"/>
    <mergeCell ref="I511:J511"/>
    <mergeCell ref="L511:M511"/>
    <mergeCell ref="O511:Q511"/>
    <mergeCell ref="A510:B510"/>
    <mergeCell ref="C510:D510"/>
    <mergeCell ref="G510:H510"/>
    <mergeCell ref="I510:J510"/>
    <mergeCell ref="L510:M510"/>
    <mergeCell ref="O510:Q510"/>
    <mergeCell ref="A509:B509"/>
    <mergeCell ref="C509:D509"/>
    <mergeCell ref="G509:H509"/>
    <mergeCell ref="I509:J509"/>
    <mergeCell ref="L509:M509"/>
    <mergeCell ref="O509:Q509"/>
    <mergeCell ref="A508:B508"/>
    <mergeCell ref="C508:D508"/>
    <mergeCell ref="G508:H508"/>
    <mergeCell ref="I508:J508"/>
    <mergeCell ref="L508:M508"/>
    <mergeCell ref="O508:Q508"/>
    <mergeCell ref="A507:B507"/>
    <mergeCell ref="C507:D507"/>
    <mergeCell ref="G507:H507"/>
    <mergeCell ref="I507:J507"/>
    <mergeCell ref="L507:M507"/>
    <mergeCell ref="O507:Q507"/>
    <mergeCell ref="A506:B506"/>
    <mergeCell ref="C506:D506"/>
    <mergeCell ref="G506:H506"/>
    <mergeCell ref="I506:J506"/>
    <mergeCell ref="L506:M506"/>
    <mergeCell ref="O506:Q506"/>
    <mergeCell ref="A505:B505"/>
    <mergeCell ref="C505:D505"/>
    <mergeCell ref="G505:H505"/>
    <mergeCell ref="I505:J505"/>
    <mergeCell ref="L505:M505"/>
    <mergeCell ref="O505:Q505"/>
    <mergeCell ref="A504:B504"/>
    <mergeCell ref="C504:D504"/>
    <mergeCell ref="G504:H504"/>
    <mergeCell ref="I504:J504"/>
    <mergeCell ref="L504:M504"/>
    <mergeCell ref="O504:Q504"/>
    <mergeCell ref="A503:B503"/>
    <mergeCell ref="C503:D503"/>
    <mergeCell ref="G503:H503"/>
    <mergeCell ref="I503:J503"/>
    <mergeCell ref="L503:M503"/>
    <mergeCell ref="O503:Q503"/>
    <mergeCell ref="A502:B502"/>
    <mergeCell ref="C502:D502"/>
    <mergeCell ref="G502:H502"/>
    <mergeCell ref="I502:J502"/>
    <mergeCell ref="L502:M502"/>
    <mergeCell ref="O502:Q502"/>
    <mergeCell ref="A501:B501"/>
    <mergeCell ref="C501:D501"/>
    <mergeCell ref="G501:H501"/>
    <mergeCell ref="I501:J501"/>
    <mergeCell ref="L501:M501"/>
    <mergeCell ref="O501:Q501"/>
    <mergeCell ref="A500:B500"/>
    <mergeCell ref="C500:D500"/>
    <mergeCell ref="G500:H500"/>
    <mergeCell ref="I500:J500"/>
    <mergeCell ref="L500:M500"/>
    <mergeCell ref="O500:Q500"/>
    <mergeCell ref="A499:B499"/>
    <mergeCell ref="C499:D499"/>
    <mergeCell ref="G499:H499"/>
    <mergeCell ref="I499:J499"/>
    <mergeCell ref="L499:M499"/>
    <mergeCell ref="O499:Q499"/>
    <mergeCell ref="A498:B498"/>
    <mergeCell ref="C498:D498"/>
    <mergeCell ref="G498:H498"/>
    <mergeCell ref="I498:J498"/>
    <mergeCell ref="L498:M498"/>
    <mergeCell ref="O498:Q498"/>
    <mergeCell ref="A497:B497"/>
    <mergeCell ref="C497:D497"/>
    <mergeCell ref="G497:H497"/>
    <mergeCell ref="I497:J497"/>
    <mergeCell ref="L497:M497"/>
    <mergeCell ref="O497:Q497"/>
    <mergeCell ref="A496:B496"/>
    <mergeCell ref="C496:D496"/>
    <mergeCell ref="G496:H496"/>
    <mergeCell ref="I496:J496"/>
    <mergeCell ref="L496:M496"/>
    <mergeCell ref="O496:Q496"/>
    <mergeCell ref="A495:B495"/>
    <mergeCell ref="C495:D495"/>
    <mergeCell ref="G495:H495"/>
    <mergeCell ref="I495:J495"/>
    <mergeCell ref="L495:M495"/>
    <mergeCell ref="O495:Q495"/>
    <mergeCell ref="A494:B494"/>
    <mergeCell ref="C494:D494"/>
    <mergeCell ref="G494:H494"/>
    <mergeCell ref="I494:J494"/>
    <mergeCell ref="L494:M494"/>
    <mergeCell ref="O494:Q494"/>
    <mergeCell ref="A493:B493"/>
    <mergeCell ref="C493:D493"/>
    <mergeCell ref="G493:H493"/>
    <mergeCell ref="I493:J493"/>
    <mergeCell ref="L493:M493"/>
    <mergeCell ref="O493:Q493"/>
    <mergeCell ref="A492:B492"/>
    <mergeCell ref="C492:D492"/>
    <mergeCell ref="G492:H492"/>
    <mergeCell ref="I492:J492"/>
    <mergeCell ref="L492:M492"/>
    <mergeCell ref="O492:Q492"/>
    <mergeCell ref="A491:B491"/>
    <mergeCell ref="C491:D491"/>
    <mergeCell ref="G491:H491"/>
    <mergeCell ref="I491:J491"/>
    <mergeCell ref="L491:M491"/>
    <mergeCell ref="O491:Q491"/>
    <mergeCell ref="A490:B490"/>
    <mergeCell ref="C490:D490"/>
    <mergeCell ref="G490:H490"/>
    <mergeCell ref="I490:J490"/>
    <mergeCell ref="L490:M490"/>
    <mergeCell ref="O490:Q490"/>
    <mergeCell ref="A489:B489"/>
    <mergeCell ref="C489:D489"/>
    <mergeCell ref="G489:H489"/>
    <mergeCell ref="I489:J489"/>
    <mergeCell ref="L489:M489"/>
    <mergeCell ref="O489:Q489"/>
    <mergeCell ref="A488:B488"/>
    <mergeCell ref="C488:D488"/>
    <mergeCell ref="G488:H488"/>
    <mergeCell ref="I488:J488"/>
    <mergeCell ref="L488:M488"/>
    <mergeCell ref="O488:Q488"/>
    <mergeCell ref="A487:B487"/>
    <mergeCell ref="C487:D487"/>
    <mergeCell ref="G487:H487"/>
    <mergeCell ref="I487:J487"/>
    <mergeCell ref="L487:M487"/>
    <mergeCell ref="O487:Q487"/>
    <mergeCell ref="A486:B486"/>
    <mergeCell ref="C486:D486"/>
    <mergeCell ref="G486:H486"/>
    <mergeCell ref="I486:J486"/>
    <mergeCell ref="L486:M486"/>
    <mergeCell ref="O486:Q486"/>
    <mergeCell ref="A485:B485"/>
    <mergeCell ref="C485:D485"/>
    <mergeCell ref="G485:H485"/>
    <mergeCell ref="I485:J485"/>
    <mergeCell ref="L485:M485"/>
    <mergeCell ref="O485:Q485"/>
    <mergeCell ref="A484:B484"/>
    <mergeCell ref="C484:D484"/>
    <mergeCell ref="G484:H484"/>
    <mergeCell ref="I484:J484"/>
    <mergeCell ref="L484:M484"/>
    <mergeCell ref="O484:Q484"/>
    <mergeCell ref="A483:B483"/>
    <mergeCell ref="C483:D483"/>
    <mergeCell ref="G483:H483"/>
    <mergeCell ref="I483:J483"/>
    <mergeCell ref="L483:M483"/>
    <mergeCell ref="O483:Q483"/>
    <mergeCell ref="A482:B482"/>
    <mergeCell ref="C482:D482"/>
    <mergeCell ref="G482:H482"/>
    <mergeCell ref="I482:J482"/>
    <mergeCell ref="L482:M482"/>
    <mergeCell ref="O482:Q482"/>
    <mergeCell ref="A481:B481"/>
    <mergeCell ref="C481:D481"/>
    <mergeCell ref="G481:H481"/>
    <mergeCell ref="I481:J481"/>
    <mergeCell ref="L481:M481"/>
    <mergeCell ref="O481:Q481"/>
    <mergeCell ref="A480:B480"/>
    <mergeCell ref="C480:D480"/>
    <mergeCell ref="G480:H480"/>
    <mergeCell ref="I480:J480"/>
    <mergeCell ref="L480:M480"/>
    <mergeCell ref="O480:Q480"/>
    <mergeCell ref="A479:B479"/>
    <mergeCell ref="C479:D479"/>
    <mergeCell ref="G479:H479"/>
    <mergeCell ref="I479:J479"/>
    <mergeCell ref="L479:M479"/>
    <mergeCell ref="O479:Q479"/>
    <mergeCell ref="A478:B478"/>
    <mergeCell ref="C478:D478"/>
    <mergeCell ref="G478:H478"/>
    <mergeCell ref="I478:J478"/>
    <mergeCell ref="L478:M478"/>
    <mergeCell ref="O478:Q478"/>
    <mergeCell ref="A477:B477"/>
    <mergeCell ref="C477:D477"/>
    <mergeCell ref="G477:H477"/>
    <mergeCell ref="I477:J477"/>
    <mergeCell ref="L477:M477"/>
    <mergeCell ref="O477:Q477"/>
    <mergeCell ref="A476:B476"/>
    <mergeCell ref="C476:D476"/>
    <mergeCell ref="G476:H476"/>
    <mergeCell ref="I476:J476"/>
    <mergeCell ref="L476:M476"/>
    <mergeCell ref="O476:Q476"/>
    <mergeCell ref="A475:B475"/>
    <mergeCell ref="C475:D475"/>
    <mergeCell ref="G475:H475"/>
    <mergeCell ref="I475:J475"/>
    <mergeCell ref="L475:M475"/>
    <mergeCell ref="O475:Q475"/>
    <mergeCell ref="A474:B474"/>
    <mergeCell ref="C474:D474"/>
    <mergeCell ref="G474:H474"/>
    <mergeCell ref="I474:J474"/>
    <mergeCell ref="L474:M474"/>
    <mergeCell ref="O474:Q474"/>
    <mergeCell ref="A473:B473"/>
    <mergeCell ref="C473:D473"/>
    <mergeCell ref="G473:H473"/>
    <mergeCell ref="I473:J473"/>
    <mergeCell ref="L473:M473"/>
    <mergeCell ref="O473:Q473"/>
    <mergeCell ref="A472:B472"/>
    <mergeCell ref="C472:D472"/>
    <mergeCell ref="G472:H472"/>
    <mergeCell ref="I472:J472"/>
    <mergeCell ref="L472:M472"/>
    <mergeCell ref="O472:Q472"/>
    <mergeCell ref="A471:B471"/>
    <mergeCell ref="C471:D471"/>
    <mergeCell ref="G471:H471"/>
    <mergeCell ref="I471:J471"/>
    <mergeCell ref="L471:M471"/>
    <mergeCell ref="O471:Q471"/>
    <mergeCell ref="A470:B470"/>
    <mergeCell ref="C470:D470"/>
    <mergeCell ref="G470:H470"/>
    <mergeCell ref="I470:J470"/>
    <mergeCell ref="L470:M470"/>
    <mergeCell ref="O470:Q470"/>
    <mergeCell ref="A469:B469"/>
    <mergeCell ref="C469:D469"/>
    <mergeCell ref="G469:H469"/>
    <mergeCell ref="I469:J469"/>
    <mergeCell ref="L469:M469"/>
    <mergeCell ref="O469:Q469"/>
    <mergeCell ref="A468:B468"/>
    <mergeCell ref="C468:D468"/>
    <mergeCell ref="G468:H468"/>
    <mergeCell ref="I468:J468"/>
    <mergeCell ref="L468:M468"/>
    <mergeCell ref="O468:Q468"/>
    <mergeCell ref="A467:B467"/>
    <mergeCell ref="C467:D467"/>
    <mergeCell ref="G467:H467"/>
    <mergeCell ref="I467:J467"/>
    <mergeCell ref="L467:M467"/>
    <mergeCell ref="O467:Q467"/>
    <mergeCell ref="A466:B466"/>
    <mergeCell ref="C466:D466"/>
    <mergeCell ref="G466:H466"/>
    <mergeCell ref="I466:J466"/>
    <mergeCell ref="L466:M466"/>
    <mergeCell ref="O466:Q466"/>
    <mergeCell ref="A465:B465"/>
    <mergeCell ref="C465:D465"/>
    <mergeCell ref="G465:H465"/>
    <mergeCell ref="I465:J465"/>
    <mergeCell ref="L465:M465"/>
    <mergeCell ref="O465:Q465"/>
    <mergeCell ref="A464:B464"/>
    <mergeCell ref="C464:D464"/>
    <mergeCell ref="G464:H464"/>
    <mergeCell ref="I464:J464"/>
    <mergeCell ref="L464:M464"/>
    <mergeCell ref="O464:Q464"/>
    <mergeCell ref="A463:B463"/>
    <mergeCell ref="C463:D463"/>
    <mergeCell ref="G463:H463"/>
    <mergeCell ref="I463:J463"/>
    <mergeCell ref="L463:M463"/>
    <mergeCell ref="O463:Q463"/>
    <mergeCell ref="A462:B462"/>
    <mergeCell ref="C462:D462"/>
    <mergeCell ref="G462:H462"/>
    <mergeCell ref="I462:J462"/>
    <mergeCell ref="L462:M462"/>
    <mergeCell ref="O462:Q462"/>
    <mergeCell ref="A461:B461"/>
    <mergeCell ref="C461:D461"/>
    <mergeCell ref="G461:H461"/>
    <mergeCell ref="I461:J461"/>
    <mergeCell ref="L461:M461"/>
    <mergeCell ref="O461:Q461"/>
    <mergeCell ref="A460:B460"/>
    <mergeCell ref="C460:D460"/>
    <mergeCell ref="G460:H460"/>
    <mergeCell ref="I460:J460"/>
    <mergeCell ref="L460:M460"/>
    <mergeCell ref="O460:Q460"/>
    <mergeCell ref="A459:B459"/>
    <mergeCell ref="C459:D459"/>
    <mergeCell ref="G459:H459"/>
    <mergeCell ref="I459:J459"/>
    <mergeCell ref="L459:M459"/>
    <mergeCell ref="O459:Q459"/>
    <mergeCell ref="A458:B458"/>
    <mergeCell ref="C458:D458"/>
    <mergeCell ref="G458:H458"/>
    <mergeCell ref="I458:J458"/>
    <mergeCell ref="L458:M458"/>
    <mergeCell ref="O458:Q458"/>
    <mergeCell ref="A457:B457"/>
    <mergeCell ref="C457:D457"/>
    <mergeCell ref="G457:H457"/>
    <mergeCell ref="I457:J457"/>
    <mergeCell ref="L457:M457"/>
    <mergeCell ref="O457:Q457"/>
    <mergeCell ref="A456:B456"/>
    <mergeCell ref="C456:D456"/>
    <mergeCell ref="G456:H456"/>
    <mergeCell ref="I456:J456"/>
    <mergeCell ref="L456:M456"/>
    <mergeCell ref="O456:Q456"/>
    <mergeCell ref="A455:B455"/>
    <mergeCell ref="C455:D455"/>
    <mergeCell ref="G455:H455"/>
    <mergeCell ref="I455:J455"/>
    <mergeCell ref="L455:M455"/>
    <mergeCell ref="O455:Q455"/>
    <mergeCell ref="A454:B454"/>
    <mergeCell ref="C454:D454"/>
    <mergeCell ref="G454:H454"/>
    <mergeCell ref="I454:J454"/>
    <mergeCell ref="L454:M454"/>
    <mergeCell ref="O454:Q454"/>
    <mergeCell ref="A453:B453"/>
    <mergeCell ref="C453:D453"/>
    <mergeCell ref="G453:H453"/>
    <mergeCell ref="I453:J453"/>
    <mergeCell ref="L453:M453"/>
    <mergeCell ref="O453:Q453"/>
    <mergeCell ref="A452:B452"/>
    <mergeCell ref="C452:D452"/>
    <mergeCell ref="G452:H452"/>
    <mergeCell ref="I452:J452"/>
    <mergeCell ref="L452:M452"/>
    <mergeCell ref="O452:Q452"/>
    <mergeCell ref="A451:B451"/>
    <mergeCell ref="C451:D451"/>
    <mergeCell ref="G451:H451"/>
    <mergeCell ref="I451:J451"/>
    <mergeCell ref="L451:M451"/>
    <mergeCell ref="O451:Q451"/>
    <mergeCell ref="A450:B450"/>
    <mergeCell ref="C450:D450"/>
    <mergeCell ref="G450:H450"/>
    <mergeCell ref="I450:J450"/>
    <mergeCell ref="L450:M450"/>
    <mergeCell ref="O450:Q450"/>
    <mergeCell ref="A449:B449"/>
    <mergeCell ref="C449:D449"/>
    <mergeCell ref="G449:H449"/>
    <mergeCell ref="I449:J449"/>
    <mergeCell ref="L449:M449"/>
    <mergeCell ref="O449:Q449"/>
    <mergeCell ref="A448:B448"/>
    <mergeCell ref="C448:D448"/>
    <mergeCell ref="G448:H448"/>
    <mergeCell ref="I448:J448"/>
    <mergeCell ref="L448:M448"/>
    <mergeCell ref="O448:Q448"/>
    <mergeCell ref="A447:B447"/>
    <mergeCell ref="C447:D447"/>
    <mergeCell ref="G447:H447"/>
    <mergeCell ref="I447:J447"/>
    <mergeCell ref="L447:M447"/>
    <mergeCell ref="O447:Q447"/>
    <mergeCell ref="A446:B446"/>
    <mergeCell ref="C446:D446"/>
    <mergeCell ref="G446:H446"/>
    <mergeCell ref="I446:J446"/>
    <mergeCell ref="L446:M446"/>
    <mergeCell ref="O446:Q446"/>
    <mergeCell ref="A445:B445"/>
    <mergeCell ref="C445:D445"/>
    <mergeCell ref="G445:H445"/>
    <mergeCell ref="I445:J445"/>
    <mergeCell ref="L445:M445"/>
    <mergeCell ref="O445:Q445"/>
    <mergeCell ref="A444:B444"/>
    <mergeCell ref="C444:D444"/>
    <mergeCell ref="G444:H444"/>
    <mergeCell ref="I444:J444"/>
    <mergeCell ref="L444:M444"/>
    <mergeCell ref="O444:Q444"/>
    <mergeCell ref="A443:B443"/>
    <mergeCell ref="C443:D443"/>
    <mergeCell ref="G443:H443"/>
    <mergeCell ref="I443:J443"/>
    <mergeCell ref="L443:M443"/>
    <mergeCell ref="O443:Q443"/>
    <mergeCell ref="A442:B442"/>
    <mergeCell ref="C442:D442"/>
    <mergeCell ref="G442:H442"/>
    <mergeCell ref="I442:J442"/>
    <mergeCell ref="L442:M442"/>
    <mergeCell ref="O442:Q442"/>
    <mergeCell ref="A441:B441"/>
    <mergeCell ref="C441:D441"/>
    <mergeCell ref="G441:H441"/>
    <mergeCell ref="I441:J441"/>
    <mergeCell ref="L441:M441"/>
    <mergeCell ref="O441:Q441"/>
    <mergeCell ref="A440:B440"/>
    <mergeCell ref="C440:D440"/>
    <mergeCell ref="G440:H440"/>
    <mergeCell ref="I440:J440"/>
    <mergeCell ref="L440:M440"/>
    <mergeCell ref="O440:Q440"/>
    <mergeCell ref="A439:B439"/>
    <mergeCell ref="C439:D439"/>
    <mergeCell ref="G439:H439"/>
    <mergeCell ref="I439:J439"/>
    <mergeCell ref="L439:M439"/>
    <mergeCell ref="O439:Q439"/>
    <mergeCell ref="A438:B438"/>
    <mergeCell ref="C438:D438"/>
    <mergeCell ref="G438:H438"/>
    <mergeCell ref="I438:J438"/>
    <mergeCell ref="L438:M438"/>
    <mergeCell ref="O438:Q438"/>
    <mergeCell ref="A437:B437"/>
    <mergeCell ref="C437:D437"/>
    <mergeCell ref="G437:H437"/>
    <mergeCell ref="I437:J437"/>
    <mergeCell ref="L437:M437"/>
    <mergeCell ref="O437:Q437"/>
    <mergeCell ref="A436:B436"/>
    <mergeCell ref="C436:D436"/>
    <mergeCell ref="G436:H436"/>
    <mergeCell ref="I436:J436"/>
    <mergeCell ref="L436:M436"/>
    <mergeCell ref="O436:Q436"/>
    <mergeCell ref="A435:B435"/>
    <mergeCell ref="C435:D435"/>
    <mergeCell ref="G435:H435"/>
    <mergeCell ref="I435:J435"/>
    <mergeCell ref="L435:M435"/>
    <mergeCell ref="O435:Q435"/>
    <mergeCell ref="A434:B434"/>
    <mergeCell ref="C434:D434"/>
    <mergeCell ref="G434:H434"/>
    <mergeCell ref="I434:J434"/>
    <mergeCell ref="L434:M434"/>
    <mergeCell ref="O434:Q434"/>
    <mergeCell ref="A433:B433"/>
    <mergeCell ref="C433:D433"/>
    <mergeCell ref="G433:H433"/>
    <mergeCell ref="I433:J433"/>
    <mergeCell ref="L433:M433"/>
    <mergeCell ref="O433:Q433"/>
    <mergeCell ref="A432:B432"/>
    <mergeCell ref="C432:D432"/>
    <mergeCell ref="G432:H432"/>
    <mergeCell ref="I432:J432"/>
    <mergeCell ref="L432:M432"/>
    <mergeCell ref="O432:Q432"/>
    <mergeCell ref="A431:B431"/>
    <mergeCell ref="C431:D431"/>
    <mergeCell ref="G431:H431"/>
    <mergeCell ref="I431:J431"/>
    <mergeCell ref="L431:M431"/>
    <mergeCell ref="O431:Q431"/>
    <mergeCell ref="A430:B430"/>
    <mergeCell ref="C430:D430"/>
    <mergeCell ref="G430:H430"/>
    <mergeCell ref="I430:J430"/>
    <mergeCell ref="L430:M430"/>
    <mergeCell ref="O430:Q430"/>
    <mergeCell ref="A429:B429"/>
    <mergeCell ref="C429:D429"/>
    <mergeCell ref="G429:H429"/>
    <mergeCell ref="I429:J429"/>
    <mergeCell ref="L429:M429"/>
    <mergeCell ref="O429:Q429"/>
    <mergeCell ref="A428:B428"/>
    <mergeCell ref="C428:D428"/>
    <mergeCell ref="G428:H428"/>
    <mergeCell ref="I428:J428"/>
    <mergeCell ref="L428:M428"/>
    <mergeCell ref="O428:Q428"/>
    <mergeCell ref="A427:B427"/>
    <mergeCell ref="C427:D427"/>
    <mergeCell ref="G427:H427"/>
    <mergeCell ref="I427:J427"/>
    <mergeCell ref="L427:M427"/>
    <mergeCell ref="O427:Q427"/>
    <mergeCell ref="A426:B426"/>
    <mergeCell ref="C426:D426"/>
    <mergeCell ref="G426:H426"/>
    <mergeCell ref="I426:J426"/>
    <mergeCell ref="L426:M426"/>
    <mergeCell ref="O426:Q426"/>
    <mergeCell ref="A425:B425"/>
    <mergeCell ref="C425:D425"/>
    <mergeCell ref="G425:H425"/>
    <mergeCell ref="I425:J425"/>
    <mergeCell ref="L425:M425"/>
    <mergeCell ref="O425:Q425"/>
    <mergeCell ref="A424:B424"/>
    <mergeCell ref="C424:D424"/>
    <mergeCell ref="G424:H424"/>
    <mergeCell ref="I424:J424"/>
    <mergeCell ref="L424:M424"/>
    <mergeCell ref="O424:Q424"/>
    <mergeCell ref="A423:B423"/>
    <mergeCell ref="C423:D423"/>
    <mergeCell ref="G423:H423"/>
    <mergeCell ref="I423:J423"/>
    <mergeCell ref="L423:M423"/>
    <mergeCell ref="O423:Q423"/>
    <mergeCell ref="A422:B422"/>
    <mergeCell ref="C422:D422"/>
    <mergeCell ref="G422:H422"/>
    <mergeCell ref="I422:J422"/>
    <mergeCell ref="L422:M422"/>
    <mergeCell ref="O422:Q422"/>
    <mergeCell ref="A421:B421"/>
    <mergeCell ref="C421:D421"/>
    <mergeCell ref="G421:H421"/>
    <mergeCell ref="I421:J421"/>
    <mergeCell ref="L421:M421"/>
    <mergeCell ref="O421:Q421"/>
    <mergeCell ref="A420:B420"/>
    <mergeCell ref="C420:D420"/>
    <mergeCell ref="G420:H420"/>
    <mergeCell ref="I420:J420"/>
    <mergeCell ref="L420:M420"/>
    <mergeCell ref="O420:Q420"/>
    <mergeCell ref="A419:B419"/>
    <mergeCell ref="C419:D419"/>
    <mergeCell ref="G419:H419"/>
    <mergeCell ref="I419:J419"/>
    <mergeCell ref="L419:M419"/>
    <mergeCell ref="O419:Q419"/>
    <mergeCell ref="A418:B418"/>
    <mergeCell ref="C418:D418"/>
    <mergeCell ref="G418:H418"/>
    <mergeCell ref="I418:J418"/>
    <mergeCell ref="L418:M418"/>
    <mergeCell ref="O418:Q418"/>
    <mergeCell ref="A417:B417"/>
    <mergeCell ref="C417:D417"/>
    <mergeCell ref="G417:H417"/>
    <mergeCell ref="I417:J417"/>
    <mergeCell ref="L417:M417"/>
    <mergeCell ref="O417:Q417"/>
    <mergeCell ref="A416:B416"/>
    <mergeCell ref="C416:D416"/>
    <mergeCell ref="G416:H416"/>
    <mergeCell ref="I416:J416"/>
    <mergeCell ref="L416:M416"/>
    <mergeCell ref="O416:Q416"/>
    <mergeCell ref="A415:B415"/>
    <mergeCell ref="C415:D415"/>
    <mergeCell ref="G415:H415"/>
    <mergeCell ref="I415:J415"/>
    <mergeCell ref="L415:M415"/>
    <mergeCell ref="O415:Q415"/>
    <mergeCell ref="A414:B414"/>
    <mergeCell ref="C414:D414"/>
    <mergeCell ref="G414:H414"/>
    <mergeCell ref="I414:J414"/>
    <mergeCell ref="L414:M414"/>
    <mergeCell ref="O414:Q414"/>
    <mergeCell ref="A413:B413"/>
    <mergeCell ref="C413:D413"/>
    <mergeCell ref="G413:H413"/>
    <mergeCell ref="I413:J413"/>
    <mergeCell ref="L413:M413"/>
    <mergeCell ref="O413:Q413"/>
    <mergeCell ref="A412:B412"/>
    <mergeCell ref="C412:D412"/>
    <mergeCell ref="G412:H412"/>
    <mergeCell ref="I412:J412"/>
    <mergeCell ref="L412:M412"/>
    <mergeCell ref="O412:Q412"/>
    <mergeCell ref="A411:B411"/>
    <mergeCell ref="C411:D411"/>
    <mergeCell ref="G411:H411"/>
    <mergeCell ref="I411:J411"/>
    <mergeCell ref="L411:M411"/>
    <mergeCell ref="O411:Q411"/>
    <mergeCell ref="A410:B410"/>
    <mergeCell ref="C410:D410"/>
    <mergeCell ref="G410:H410"/>
    <mergeCell ref="I410:J410"/>
    <mergeCell ref="L410:M410"/>
    <mergeCell ref="O410:Q410"/>
    <mergeCell ref="A409:B409"/>
    <mergeCell ref="C409:D409"/>
    <mergeCell ref="G409:H409"/>
    <mergeCell ref="I409:J409"/>
    <mergeCell ref="L409:M409"/>
    <mergeCell ref="O409:Q409"/>
    <mergeCell ref="A408:B408"/>
    <mergeCell ref="C408:D408"/>
    <mergeCell ref="G408:H408"/>
    <mergeCell ref="I408:J408"/>
    <mergeCell ref="L408:M408"/>
    <mergeCell ref="O408:Q408"/>
    <mergeCell ref="A407:B407"/>
    <mergeCell ref="C407:D407"/>
    <mergeCell ref="G407:H407"/>
    <mergeCell ref="I407:J407"/>
    <mergeCell ref="L407:M407"/>
    <mergeCell ref="O407:Q407"/>
    <mergeCell ref="A406:B406"/>
    <mergeCell ref="C406:D406"/>
    <mergeCell ref="G406:H406"/>
    <mergeCell ref="I406:J406"/>
    <mergeCell ref="L406:M406"/>
    <mergeCell ref="O406:Q406"/>
    <mergeCell ref="A405:B405"/>
    <mergeCell ref="C405:D405"/>
    <mergeCell ref="G405:H405"/>
    <mergeCell ref="I405:J405"/>
    <mergeCell ref="L405:M405"/>
    <mergeCell ref="O405:Q405"/>
    <mergeCell ref="A404:B404"/>
    <mergeCell ref="C404:D404"/>
    <mergeCell ref="G404:H404"/>
    <mergeCell ref="I404:J404"/>
    <mergeCell ref="L404:M404"/>
    <mergeCell ref="O404:Q404"/>
    <mergeCell ref="A403:B403"/>
    <mergeCell ref="C403:D403"/>
    <mergeCell ref="G403:H403"/>
    <mergeCell ref="I403:J403"/>
    <mergeCell ref="L403:M403"/>
    <mergeCell ref="O403:Q403"/>
    <mergeCell ref="A402:B402"/>
    <mergeCell ref="C402:D402"/>
    <mergeCell ref="G402:H402"/>
    <mergeCell ref="I402:J402"/>
    <mergeCell ref="L402:M402"/>
    <mergeCell ref="O402:Q402"/>
    <mergeCell ref="A401:B401"/>
    <mergeCell ref="C401:D401"/>
    <mergeCell ref="G401:H401"/>
    <mergeCell ref="I401:J401"/>
    <mergeCell ref="L401:M401"/>
    <mergeCell ref="O401:Q401"/>
    <mergeCell ref="A400:B400"/>
    <mergeCell ref="C400:D400"/>
    <mergeCell ref="G400:H400"/>
    <mergeCell ref="I400:J400"/>
    <mergeCell ref="L400:M400"/>
    <mergeCell ref="O400:Q400"/>
    <mergeCell ref="A399:B399"/>
    <mergeCell ref="C399:D399"/>
    <mergeCell ref="G399:H399"/>
    <mergeCell ref="I399:J399"/>
    <mergeCell ref="L399:M399"/>
    <mergeCell ref="O399:Q399"/>
    <mergeCell ref="A398:B398"/>
    <mergeCell ref="C398:D398"/>
    <mergeCell ref="G398:H398"/>
    <mergeCell ref="I398:J398"/>
    <mergeCell ref="L398:M398"/>
    <mergeCell ref="O398:Q398"/>
    <mergeCell ref="A397:B397"/>
    <mergeCell ref="C397:D397"/>
    <mergeCell ref="G397:H397"/>
    <mergeCell ref="I397:J397"/>
    <mergeCell ref="L397:M397"/>
    <mergeCell ref="O397:Q397"/>
    <mergeCell ref="A396:B396"/>
    <mergeCell ref="C396:D396"/>
    <mergeCell ref="G396:H396"/>
    <mergeCell ref="I396:J396"/>
    <mergeCell ref="L396:M396"/>
    <mergeCell ref="O396:Q396"/>
    <mergeCell ref="A395:B395"/>
    <mergeCell ref="C395:D395"/>
    <mergeCell ref="G395:H395"/>
    <mergeCell ref="I395:J395"/>
    <mergeCell ref="L395:M395"/>
    <mergeCell ref="O395:Q395"/>
    <mergeCell ref="A394:B394"/>
    <mergeCell ref="C394:D394"/>
    <mergeCell ref="G394:H394"/>
    <mergeCell ref="I394:J394"/>
    <mergeCell ref="L394:M394"/>
    <mergeCell ref="O394:Q394"/>
    <mergeCell ref="A393:B393"/>
    <mergeCell ref="C393:D393"/>
    <mergeCell ref="G393:H393"/>
    <mergeCell ref="I393:J393"/>
    <mergeCell ref="L393:M393"/>
    <mergeCell ref="O393:Q393"/>
    <mergeCell ref="A392:B392"/>
    <mergeCell ref="C392:D392"/>
    <mergeCell ref="G392:H392"/>
    <mergeCell ref="I392:J392"/>
    <mergeCell ref="L392:M392"/>
    <mergeCell ref="O392:Q392"/>
    <mergeCell ref="A391:B391"/>
    <mergeCell ref="C391:D391"/>
    <mergeCell ref="G391:H391"/>
    <mergeCell ref="I391:J391"/>
    <mergeCell ref="L391:M391"/>
    <mergeCell ref="O391:Q391"/>
    <mergeCell ref="A390:B390"/>
    <mergeCell ref="C390:D390"/>
    <mergeCell ref="G390:H390"/>
    <mergeCell ref="I390:J390"/>
    <mergeCell ref="L390:M390"/>
    <mergeCell ref="O390:Q390"/>
    <mergeCell ref="A389:B389"/>
    <mergeCell ref="C389:D389"/>
    <mergeCell ref="G389:H389"/>
    <mergeCell ref="I389:J389"/>
    <mergeCell ref="L389:M389"/>
    <mergeCell ref="O389:Q389"/>
    <mergeCell ref="A388:B388"/>
    <mergeCell ref="C388:D388"/>
    <mergeCell ref="G388:H388"/>
    <mergeCell ref="I388:J388"/>
    <mergeCell ref="L388:M388"/>
    <mergeCell ref="O388:Q388"/>
    <mergeCell ref="A387:B387"/>
    <mergeCell ref="C387:D387"/>
    <mergeCell ref="G387:H387"/>
    <mergeCell ref="I387:J387"/>
    <mergeCell ref="L387:M387"/>
    <mergeCell ref="O387:Q387"/>
    <mergeCell ref="A386:B386"/>
    <mergeCell ref="C386:D386"/>
    <mergeCell ref="G386:H386"/>
    <mergeCell ref="I386:J386"/>
    <mergeCell ref="L386:M386"/>
    <mergeCell ref="O386:Q386"/>
    <mergeCell ref="A385:B385"/>
    <mergeCell ref="C385:D385"/>
    <mergeCell ref="G385:H385"/>
    <mergeCell ref="I385:J385"/>
    <mergeCell ref="L385:M385"/>
    <mergeCell ref="O385:Q385"/>
    <mergeCell ref="A384:B384"/>
    <mergeCell ref="C384:D384"/>
    <mergeCell ref="G384:H384"/>
    <mergeCell ref="I384:J384"/>
    <mergeCell ref="L384:M384"/>
    <mergeCell ref="O384:Q384"/>
    <mergeCell ref="A383:B383"/>
    <mergeCell ref="C383:D383"/>
    <mergeCell ref="G383:H383"/>
    <mergeCell ref="I383:J383"/>
    <mergeCell ref="L383:M383"/>
    <mergeCell ref="O383:Q383"/>
    <mergeCell ref="A382:B382"/>
    <mergeCell ref="C382:D382"/>
    <mergeCell ref="G382:H382"/>
    <mergeCell ref="I382:J382"/>
    <mergeCell ref="L382:M382"/>
    <mergeCell ref="O382:Q382"/>
    <mergeCell ref="A381:B381"/>
    <mergeCell ref="C381:D381"/>
    <mergeCell ref="G381:H381"/>
    <mergeCell ref="I381:J381"/>
    <mergeCell ref="L381:M381"/>
    <mergeCell ref="O381:Q381"/>
    <mergeCell ref="A380:B380"/>
    <mergeCell ref="C380:D380"/>
    <mergeCell ref="G380:H380"/>
    <mergeCell ref="I380:J380"/>
    <mergeCell ref="L380:M380"/>
    <mergeCell ref="O380:Q380"/>
    <mergeCell ref="A379:B379"/>
    <mergeCell ref="C379:D379"/>
    <mergeCell ref="G379:H379"/>
    <mergeCell ref="I379:J379"/>
    <mergeCell ref="L379:M379"/>
    <mergeCell ref="O379:Q379"/>
    <mergeCell ref="A378:B378"/>
    <mergeCell ref="C378:D378"/>
    <mergeCell ref="G378:H378"/>
    <mergeCell ref="I378:J378"/>
    <mergeCell ref="L378:M378"/>
    <mergeCell ref="O378:Q378"/>
    <mergeCell ref="A377:B377"/>
    <mergeCell ref="C377:D377"/>
    <mergeCell ref="G377:H377"/>
    <mergeCell ref="I377:J377"/>
    <mergeCell ref="L377:M377"/>
    <mergeCell ref="O377:Q377"/>
    <mergeCell ref="A376:B376"/>
    <mergeCell ref="C376:D376"/>
    <mergeCell ref="G376:H376"/>
    <mergeCell ref="I376:J376"/>
    <mergeCell ref="L376:M376"/>
    <mergeCell ref="O376:Q376"/>
    <mergeCell ref="A375:B375"/>
    <mergeCell ref="C375:D375"/>
    <mergeCell ref="G375:H375"/>
    <mergeCell ref="I375:J375"/>
    <mergeCell ref="L375:M375"/>
    <mergeCell ref="O375:Q375"/>
    <mergeCell ref="A374:B374"/>
    <mergeCell ref="C374:D374"/>
    <mergeCell ref="G374:H374"/>
    <mergeCell ref="I374:J374"/>
    <mergeCell ref="L374:M374"/>
    <mergeCell ref="O374:Q374"/>
    <mergeCell ref="A373:B373"/>
    <mergeCell ref="C373:D373"/>
    <mergeCell ref="G373:H373"/>
    <mergeCell ref="I373:J373"/>
    <mergeCell ref="L373:M373"/>
    <mergeCell ref="O373:Q373"/>
    <mergeCell ref="A372:B372"/>
    <mergeCell ref="C372:D372"/>
    <mergeCell ref="G372:H372"/>
    <mergeCell ref="I372:J372"/>
    <mergeCell ref="L372:M372"/>
    <mergeCell ref="O372:Q372"/>
    <mergeCell ref="A371:B371"/>
    <mergeCell ref="C371:D371"/>
    <mergeCell ref="G371:H371"/>
    <mergeCell ref="I371:J371"/>
    <mergeCell ref="L371:M371"/>
    <mergeCell ref="O371:Q371"/>
    <mergeCell ref="A370:B370"/>
    <mergeCell ref="C370:D370"/>
    <mergeCell ref="G370:H370"/>
    <mergeCell ref="I370:J370"/>
    <mergeCell ref="L370:M370"/>
    <mergeCell ref="O370:Q370"/>
    <mergeCell ref="A369:B369"/>
    <mergeCell ref="C369:D369"/>
    <mergeCell ref="G369:H369"/>
    <mergeCell ref="I369:J369"/>
    <mergeCell ref="L369:M369"/>
    <mergeCell ref="O369:Q369"/>
    <mergeCell ref="A368:B368"/>
    <mergeCell ref="C368:D368"/>
    <mergeCell ref="G368:H368"/>
    <mergeCell ref="I368:J368"/>
    <mergeCell ref="L368:M368"/>
    <mergeCell ref="O368:Q368"/>
    <mergeCell ref="A367:B367"/>
    <mergeCell ref="C367:D367"/>
    <mergeCell ref="G367:H367"/>
    <mergeCell ref="I367:J367"/>
    <mergeCell ref="L367:M367"/>
    <mergeCell ref="O367:Q367"/>
    <mergeCell ref="A366:B366"/>
    <mergeCell ref="C366:D366"/>
    <mergeCell ref="G366:H366"/>
    <mergeCell ref="I366:J366"/>
    <mergeCell ref="L366:M366"/>
    <mergeCell ref="O366:Q366"/>
    <mergeCell ref="A365:B365"/>
    <mergeCell ref="C365:D365"/>
    <mergeCell ref="G365:H365"/>
    <mergeCell ref="I365:J365"/>
    <mergeCell ref="L365:M365"/>
    <mergeCell ref="O365:Q365"/>
    <mergeCell ref="A364:B364"/>
    <mergeCell ref="C364:D364"/>
    <mergeCell ref="G364:H364"/>
    <mergeCell ref="I364:J364"/>
    <mergeCell ref="L364:M364"/>
    <mergeCell ref="O364:Q364"/>
    <mergeCell ref="A363:B363"/>
    <mergeCell ref="C363:D363"/>
    <mergeCell ref="G363:H363"/>
    <mergeCell ref="I363:J363"/>
    <mergeCell ref="L363:M363"/>
    <mergeCell ref="O363:Q363"/>
    <mergeCell ref="A362:B362"/>
    <mergeCell ref="C362:D362"/>
    <mergeCell ref="G362:H362"/>
    <mergeCell ref="I362:J362"/>
    <mergeCell ref="L362:M362"/>
    <mergeCell ref="O362:Q362"/>
    <mergeCell ref="A361:B361"/>
    <mergeCell ref="C361:D361"/>
    <mergeCell ref="G361:H361"/>
    <mergeCell ref="I361:J361"/>
    <mergeCell ref="L361:M361"/>
    <mergeCell ref="O361:Q361"/>
    <mergeCell ref="A360:B360"/>
    <mergeCell ref="C360:D360"/>
    <mergeCell ref="G360:H360"/>
    <mergeCell ref="I360:J360"/>
    <mergeCell ref="L360:M360"/>
    <mergeCell ref="O360:Q360"/>
    <mergeCell ref="A359:B359"/>
    <mergeCell ref="C359:D359"/>
    <mergeCell ref="G359:H359"/>
    <mergeCell ref="I359:J359"/>
    <mergeCell ref="L359:M359"/>
    <mergeCell ref="O359:Q359"/>
    <mergeCell ref="A358:B358"/>
    <mergeCell ref="C358:D358"/>
    <mergeCell ref="G358:H358"/>
    <mergeCell ref="I358:J358"/>
    <mergeCell ref="L358:M358"/>
    <mergeCell ref="O358:Q358"/>
    <mergeCell ref="A357:B357"/>
    <mergeCell ref="C357:D357"/>
    <mergeCell ref="G357:H357"/>
    <mergeCell ref="I357:J357"/>
    <mergeCell ref="L357:M357"/>
    <mergeCell ref="O357:Q357"/>
    <mergeCell ref="A356:B356"/>
    <mergeCell ref="C356:D356"/>
    <mergeCell ref="G356:H356"/>
    <mergeCell ref="I356:J356"/>
    <mergeCell ref="L356:M356"/>
    <mergeCell ref="O356:Q356"/>
    <mergeCell ref="A355:B355"/>
    <mergeCell ref="C355:D355"/>
    <mergeCell ref="G355:H355"/>
    <mergeCell ref="I355:J355"/>
    <mergeCell ref="L355:M355"/>
    <mergeCell ref="O355:Q355"/>
    <mergeCell ref="A354:B354"/>
    <mergeCell ref="C354:D354"/>
    <mergeCell ref="G354:H354"/>
    <mergeCell ref="I354:J354"/>
    <mergeCell ref="L354:M354"/>
    <mergeCell ref="O354:Q354"/>
    <mergeCell ref="A353:B353"/>
    <mergeCell ref="C353:D353"/>
    <mergeCell ref="G353:H353"/>
    <mergeCell ref="I353:J353"/>
    <mergeCell ref="L353:M353"/>
    <mergeCell ref="O353:Q353"/>
    <mergeCell ref="A352:B352"/>
    <mergeCell ref="C352:D352"/>
    <mergeCell ref="G352:H352"/>
    <mergeCell ref="I352:J352"/>
    <mergeCell ref="L352:M352"/>
    <mergeCell ref="O352:Q352"/>
    <mergeCell ref="A351:B351"/>
    <mergeCell ref="C351:D351"/>
    <mergeCell ref="G351:H351"/>
    <mergeCell ref="I351:J351"/>
    <mergeCell ref="L351:M351"/>
    <mergeCell ref="O351:Q351"/>
    <mergeCell ref="A350:B350"/>
    <mergeCell ref="C350:D350"/>
    <mergeCell ref="G350:H350"/>
    <mergeCell ref="I350:J350"/>
    <mergeCell ref="L350:M350"/>
    <mergeCell ref="O350:Q350"/>
    <mergeCell ref="A349:B349"/>
    <mergeCell ref="C349:D349"/>
    <mergeCell ref="G349:H349"/>
    <mergeCell ref="I349:J349"/>
    <mergeCell ref="L349:M349"/>
    <mergeCell ref="O349:Q349"/>
    <mergeCell ref="A348:B348"/>
    <mergeCell ref="C348:D348"/>
    <mergeCell ref="G348:H348"/>
    <mergeCell ref="I348:J348"/>
    <mergeCell ref="L348:M348"/>
    <mergeCell ref="O348:Q348"/>
    <mergeCell ref="A347:B347"/>
    <mergeCell ref="C347:D347"/>
    <mergeCell ref="G347:H347"/>
    <mergeCell ref="I347:J347"/>
    <mergeCell ref="L347:M347"/>
    <mergeCell ref="O347:Q347"/>
    <mergeCell ref="A346:B346"/>
    <mergeCell ref="C346:D346"/>
    <mergeCell ref="G346:H346"/>
    <mergeCell ref="I346:J346"/>
    <mergeCell ref="L346:M346"/>
    <mergeCell ref="O346:Q346"/>
    <mergeCell ref="A345:B345"/>
    <mergeCell ref="C345:D345"/>
    <mergeCell ref="G345:H345"/>
    <mergeCell ref="I345:J345"/>
    <mergeCell ref="L345:M345"/>
    <mergeCell ref="O345:Q345"/>
    <mergeCell ref="A344:B344"/>
    <mergeCell ref="C344:D344"/>
    <mergeCell ref="G344:H344"/>
    <mergeCell ref="I344:J344"/>
    <mergeCell ref="L344:M344"/>
    <mergeCell ref="O344:Q344"/>
    <mergeCell ref="A343:B343"/>
    <mergeCell ref="C343:D343"/>
    <mergeCell ref="G343:H343"/>
    <mergeCell ref="I343:J343"/>
    <mergeCell ref="L343:M343"/>
    <mergeCell ref="O343:Q343"/>
    <mergeCell ref="A342:B342"/>
    <mergeCell ref="C342:D342"/>
    <mergeCell ref="G342:H342"/>
    <mergeCell ref="I342:J342"/>
    <mergeCell ref="L342:M342"/>
    <mergeCell ref="O342:Q342"/>
    <mergeCell ref="A341:B341"/>
    <mergeCell ref="C341:D341"/>
    <mergeCell ref="G341:H341"/>
    <mergeCell ref="I341:J341"/>
    <mergeCell ref="L341:M341"/>
    <mergeCell ref="O341:Q341"/>
    <mergeCell ref="A340:B340"/>
    <mergeCell ref="C340:D340"/>
    <mergeCell ref="G340:H340"/>
    <mergeCell ref="I340:J340"/>
    <mergeCell ref="L340:M340"/>
    <mergeCell ref="O340:Q340"/>
    <mergeCell ref="A339:B339"/>
    <mergeCell ref="C339:D339"/>
    <mergeCell ref="G339:H339"/>
    <mergeCell ref="I339:J339"/>
    <mergeCell ref="L339:M339"/>
    <mergeCell ref="O339:Q339"/>
    <mergeCell ref="A338:B338"/>
    <mergeCell ref="C338:D338"/>
    <mergeCell ref="G338:H338"/>
    <mergeCell ref="I338:J338"/>
    <mergeCell ref="L338:M338"/>
    <mergeCell ref="O338:Q338"/>
    <mergeCell ref="A337:B337"/>
    <mergeCell ref="C337:D337"/>
    <mergeCell ref="G337:H337"/>
    <mergeCell ref="I337:J337"/>
    <mergeCell ref="L337:M337"/>
    <mergeCell ref="O337:Q337"/>
    <mergeCell ref="A336:B336"/>
    <mergeCell ref="C336:D336"/>
    <mergeCell ref="G336:H336"/>
    <mergeCell ref="I336:J336"/>
    <mergeCell ref="L336:M336"/>
    <mergeCell ref="O336:Q336"/>
    <mergeCell ref="A335:B335"/>
    <mergeCell ref="C335:D335"/>
    <mergeCell ref="G335:H335"/>
    <mergeCell ref="I335:J335"/>
    <mergeCell ref="L335:M335"/>
    <mergeCell ref="O335:Q335"/>
    <mergeCell ref="A334:B334"/>
    <mergeCell ref="C334:D334"/>
    <mergeCell ref="G334:H334"/>
    <mergeCell ref="I334:J334"/>
    <mergeCell ref="L334:M334"/>
    <mergeCell ref="O334:Q334"/>
    <mergeCell ref="A333:B333"/>
    <mergeCell ref="C333:D333"/>
    <mergeCell ref="G333:H333"/>
    <mergeCell ref="I333:J333"/>
    <mergeCell ref="L333:M333"/>
    <mergeCell ref="O333:Q333"/>
    <mergeCell ref="A332:B332"/>
    <mergeCell ref="C332:D332"/>
    <mergeCell ref="G332:H332"/>
    <mergeCell ref="I332:J332"/>
    <mergeCell ref="L332:M332"/>
    <mergeCell ref="O332:Q332"/>
    <mergeCell ref="A331:B331"/>
    <mergeCell ref="C331:D331"/>
    <mergeCell ref="G331:H331"/>
    <mergeCell ref="I331:J331"/>
    <mergeCell ref="L331:M331"/>
    <mergeCell ref="O331:Q331"/>
    <mergeCell ref="A330:B330"/>
    <mergeCell ref="C330:D330"/>
    <mergeCell ref="G330:H330"/>
    <mergeCell ref="I330:J330"/>
    <mergeCell ref="L330:M330"/>
    <mergeCell ref="O330:Q330"/>
    <mergeCell ref="A329:B329"/>
    <mergeCell ref="C329:D329"/>
    <mergeCell ref="G329:H329"/>
    <mergeCell ref="I329:J329"/>
    <mergeCell ref="L329:M329"/>
    <mergeCell ref="O329:Q329"/>
    <mergeCell ref="A328:B328"/>
    <mergeCell ref="C328:D328"/>
    <mergeCell ref="G328:H328"/>
    <mergeCell ref="I328:J328"/>
    <mergeCell ref="L328:M328"/>
    <mergeCell ref="O328:Q328"/>
    <mergeCell ref="A327:B327"/>
    <mergeCell ref="C327:D327"/>
    <mergeCell ref="G327:H327"/>
    <mergeCell ref="I327:J327"/>
    <mergeCell ref="L327:M327"/>
    <mergeCell ref="O327:Q327"/>
    <mergeCell ref="A326:B326"/>
    <mergeCell ref="C326:D326"/>
    <mergeCell ref="G326:H326"/>
    <mergeCell ref="I326:J326"/>
    <mergeCell ref="L326:M326"/>
    <mergeCell ref="O326:Q326"/>
    <mergeCell ref="A325:B325"/>
    <mergeCell ref="C325:D325"/>
    <mergeCell ref="G325:H325"/>
    <mergeCell ref="I325:J325"/>
    <mergeCell ref="L325:M325"/>
    <mergeCell ref="O325:Q325"/>
    <mergeCell ref="A324:B324"/>
    <mergeCell ref="C324:D324"/>
    <mergeCell ref="G324:H324"/>
    <mergeCell ref="I324:J324"/>
    <mergeCell ref="L324:M324"/>
    <mergeCell ref="O324:Q324"/>
    <mergeCell ref="A323:B323"/>
    <mergeCell ref="C323:D323"/>
    <mergeCell ref="G323:H323"/>
    <mergeCell ref="I323:J323"/>
    <mergeCell ref="L323:M323"/>
    <mergeCell ref="O323:Q323"/>
    <mergeCell ref="A322:B322"/>
    <mergeCell ref="C322:D322"/>
    <mergeCell ref="G322:H322"/>
    <mergeCell ref="I322:J322"/>
    <mergeCell ref="L322:M322"/>
    <mergeCell ref="O322:Q322"/>
    <mergeCell ref="A321:B321"/>
    <mergeCell ref="C321:D321"/>
    <mergeCell ref="G321:H321"/>
    <mergeCell ref="I321:J321"/>
    <mergeCell ref="L321:M321"/>
    <mergeCell ref="O321:Q321"/>
    <mergeCell ref="A320:B320"/>
    <mergeCell ref="C320:D320"/>
    <mergeCell ref="G320:H320"/>
    <mergeCell ref="I320:J320"/>
    <mergeCell ref="L320:M320"/>
    <mergeCell ref="O320:Q320"/>
    <mergeCell ref="A319:B319"/>
    <mergeCell ref="C319:D319"/>
    <mergeCell ref="G319:H319"/>
    <mergeCell ref="I319:J319"/>
    <mergeCell ref="L319:M319"/>
    <mergeCell ref="O319:Q319"/>
    <mergeCell ref="A318:B318"/>
    <mergeCell ref="C318:D318"/>
    <mergeCell ref="G318:H318"/>
    <mergeCell ref="I318:J318"/>
    <mergeCell ref="L318:M318"/>
    <mergeCell ref="O318:Q318"/>
    <mergeCell ref="A317:B317"/>
    <mergeCell ref="C317:D317"/>
    <mergeCell ref="G317:H317"/>
    <mergeCell ref="I317:J317"/>
    <mergeCell ref="L317:M317"/>
    <mergeCell ref="O317:Q317"/>
    <mergeCell ref="A316:B316"/>
    <mergeCell ref="C316:D316"/>
    <mergeCell ref="G316:H316"/>
    <mergeCell ref="I316:J316"/>
    <mergeCell ref="L316:M316"/>
    <mergeCell ref="O316:Q316"/>
    <mergeCell ref="A315:B315"/>
    <mergeCell ref="C315:D315"/>
    <mergeCell ref="G315:H315"/>
    <mergeCell ref="I315:J315"/>
    <mergeCell ref="L315:M315"/>
    <mergeCell ref="O315:Q315"/>
    <mergeCell ref="A314:B314"/>
    <mergeCell ref="C314:D314"/>
    <mergeCell ref="G314:H314"/>
    <mergeCell ref="I314:J314"/>
    <mergeCell ref="L314:M314"/>
    <mergeCell ref="O314:Q314"/>
    <mergeCell ref="A313:B313"/>
    <mergeCell ref="C313:D313"/>
    <mergeCell ref="G313:H313"/>
    <mergeCell ref="I313:J313"/>
    <mergeCell ref="L313:M313"/>
    <mergeCell ref="O313:Q313"/>
    <mergeCell ref="A312:B312"/>
    <mergeCell ref="C312:D312"/>
    <mergeCell ref="G312:H312"/>
    <mergeCell ref="I312:J312"/>
    <mergeCell ref="L312:M312"/>
    <mergeCell ref="O312:Q312"/>
    <mergeCell ref="A311:B311"/>
    <mergeCell ref="C311:D311"/>
    <mergeCell ref="G311:H311"/>
    <mergeCell ref="I311:J311"/>
    <mergeCell ref="L311:M311"/>
    <mergeCell ref="O311:Q311"/>
    <mergeCell ref="A310:B310"/>
    <mergeCell ref="C310:D310"/>
    <mergeCell ref="G310:H310"/>
    <mergeCell ref="I310:J310"/>
    <mergeCell ref="L310:M310"/>
    <mergeCell ref="O310:Q310"/>
    <mergeCell ref="A309:B309"/>
    <mergeCell ref="C309:D309"/>
    <mergeCell ref="G309:H309"/>
    <mergeCell ref="I309:J309"/>
    <mergeCell ref="L309:M309"/>
    <mergeCell ref="O309:Q309"/>
    <mergeCell ref="A308:B308"/>
    <mergeCell ref="C308:D308"/>
    <mergeCell ref="G308:H308"/>
    <mergeCell ref="I308:J308"/>
    <mergeCell ref="L308:M308"/>
    <mergeCell ref="O308:Q308"/>
    <mergeCell ref="A307:B307"/>
    <mergeCell ref="C307:D307"/>
    <mergeCell ref="G307:H307"/>
    <mergeCell ref="I307:J307"/>
    <mergeCell ref="L307:M307"/>
    <mergeCell ref="O307:Q307"/>
    <mergeCell ref="A306:B306"/>
    <mergeCell ref="C306:D306"/>
    <mergeCell ref="G306:H306"/>
    <mergeCell ref="I306:J306"/>
    <mergeCell ref="L306:M306"/>
    <mergeCell ref="O306:Q306"/>
    <mergeCell ref="A305:B305"/>
    <mergeCell ref="C305:D305"/>
    <mergeCell ref="G305:H305"/>
    <mergeCell ref="I305:J305"/>
    <mergeCell ref="L305:M305"/>
    <mergeCell ref="O305:Q305"/>
    <mergeCell ref="A304:B304"/>
    <mergeCell ref="C304:D304"/>
    <mergeCell ref="G304:H304"/>
    <mergeCell ref="I304:J304"/>
    <mergeCell ref="L304:M304"/>
    <mergeCell ref="O304:Q304"/>
    <mergeCell ref="A303:B303"/>
    <mergeCell ref="C303:D303"/>
    <mergeCell ref="G303:H303"/>
    <mergeCell ref="I303:J303"/>
    <mergeCell ref="L303:M303"/>
    <mergeCell ref="O303:Q303"/>
    <mergeCell ref="A302:B302"/>
    <mergeCell ref="C302:D302"/>
    <mergeCell ref="G302:H302"/>
    <mergeCell ref="I302:J302"/>
    <mergeCell ref="L302:M302"/>
    <mergeCell ref="O302:Q302"/>
    <mergeCell ref="A301:B301"/>
    <mergeCell ref="C301:D301"/>
    <mergeCell ref="G301:H301"/>
    <mergeCell ref="I301:J301"/>
    <mergeCell ref="L301:M301"/>
    <mergeCell ref="O301:Q301"/>
    <mergeCell ref="A300:B300"/>
    <mergeCell ref="C300:D300"/>
    <mergeCell ref="G300:H300"/>
    <mergeCell ref="I300:J300"/>
    <mergeCell ref="L300:M300"/>
    <mergeCell ref="O300:Q300"/>
    <mergeCell ref="A299:B299"/>
    <mergeCell ref="C299:D299"/>
    <mergeCell ref="G299:H299"/>
    <mergeCell ref="I299:J299"/>
    <mergeCell ref="L299:M299"/>
    <mergeCell ref="O299:Q299"/>
    <mergeCell ref="A298:B298"/>
    <mergeCell ref="C298:D298"/>
    <mergeCell ref="G298:H298"/>
    <mergeCell ref="I298:J298"/>
    <mergeCell ref="L298:M298"/>
    <mergeCell ref="O298:Q298"/>
    <mergeCell ref="A297:B297"/>
    <mergeCell ref="C297:D297"/>
    <mergeCell ref="G297:H297"/>
    <mergeCell ref="I297:J297"/>
    <mergeCell ref="L297:M297"/>
    <mergeCell ref="O297:Q297"/>
    <mergeCell ref="A296:B296"/>
    <mergeCell ref="C296:D296"/>
    <mergeCell ref="G296:H296"/>
    <mergeCell ref="I296:J296"/>
    <mergeCell ref="L296:M296"/>
    <mergeCell ref="O296:Q296"/>
    <mergeCell ref="A295:B295"/>
    <mergeCell ref="C295:D295"/>
    <mergeCell ref="G295:H295"/>
    <mergeCell ref="I295:J295"/>
    <mergeCell ref="L295:M295"/>
    <mergeCell ref="O295:Q295"/>
    <mergeCell ref="A294:B294"/>
    <mergeCell ref="C294:D294"/>
    <mergeCell ref="G294:H294"/>
    <mergeCell ref="I294:J294"/>
    <mergeCell ref="L294:M294"/>
    <mergeCell ref="O294:Q294"/>
    <mergeCell ref="A293:B293"/>
    <mergeCell ref="C293:D293"/>
    <mergeCell ref="G293:H293"/>
    <mergeCell ref="I293:J293"/>
    <mergeCell ref="L293:M293"/>
    <mergeCell ref="O293:Q293"/>
    <mergeCell ref="A292:B292"/>
    <mergeCell ref="C292:D292"/>
    <mergeCell ref="G292:H292"/>
    <mergeCell ref="I292:J292"/>
    <mergeCell ref="L292:M292"/>
    <mergeCell ref="O292:Q292"/>
    <mergeCell ref="A291:B291"/>
    <mergeCell ref="C291:D291"/>
    <mergeCell ref="G291:H291"/>
    <mergeCell ref="I291:J291"/>
    <mergeCell ref="L291:M291"/>
    <mergeCell ref="O291:Q291"/>
    <mergeCell ref="A290:B290"/>
    <mergeCell ref="C290:D290"/>
    <mergeCell ref="G290:H290"/>
    <mergeCell ref="I290:J290"/>
    <mergeCell ref="L290:M290"/>
    <mergeCell ref="O290:Q290"/>
    <mergeCell ref="A289:B289"/>
    <mergeCell ref="C289:D289"/>
    <mergeCell ref="G289:H289"/>
    <mergeCell ref="I289:J289"/>
    <mergeCell ref="L289:M289"/>
    <mergeCell ref="O289:Q289"/>
    <mergeCell ref="A288:B288"/>
    <mergeCell ref="C288:D288"/>
    <mergeCell ref="G288:H288"/>
    <mergeCell ref="I288:J288"/>
    <mergeCell ref="L288:M288"/>
    <mergeCell ref="O288:Q288"/>
    <mergeCell ref="A287:B287"/>
    <mergeCell ref="C287:D287"/>
    <mergeCell ref="G287:H287"/>
    <mergeCell ref="I287:J287"/>
    <mergeCell ref="L287:M287"/>
    <mergeCell ref="O287:Q287"/>
    <mergeCell ref="A286:B286"/>
    <mergeCell ref="C286:D286"/>
    <mergeCell ref="G286:H286"/>
    <mergeCell ref="I286:J286"/>
    <mergeCell ref="L286:M286"/>
    <mergeCell ref="O286:Q286"/>
    <mergeCell ref="A285:B285"/>
    <mergeCell ref="C285:D285"/>
    <mergeCell ref="G285:H285"/>
    <mergeCell ref="I285:J285"/>
    <mergeCell ref="L285:M285"/>
    <mergeCell ref="O285:Q285"/>
    <mergeCell ref="A284:B284"/>
    <mergeCell ref="C284:D284"/>
    <mergeCell ref="G284:H284"/>
    <mergeCell ref="I284:J284"/>
    <mergeCell ref="L284:M284"/>
    <mergeCell ref="O284:Q284"/>
    <mergeCell ref="A283:B283"/>
    <mergeCell ref="C283:D283"/>
    <mergeCell ref="G283:H283"/>
    <mergeCell ref="I283:J283"/>
    <mergeCell ref="L283:M283"/>
    <mergeCell ref="O283:Q283"/>
    <mergeCell ref="A282:B282"/>
    <mergeCell ref="C282:D282"/>
    <mergeCell ref="G282:H282"/>
    <mergeCell ref="I282:J282"/>
    <mergeCell ref="L282:M282"/>
    <mergeCell ref="O282:Q282"/>
    <mergeCell ref="A281:B281"/>
    <mergeCell ref="C281:D281"/>
    <mergeCell ref="G281:H281"/>
    <mergeCell ref="I281:J281"/>
    <mergeCell ref="L281:M281"/>
    <mergeCell ref="O281:Q281"/>
    <mergeCell ref="A280:B280"/>
    <mergeCell ref="C280:D280"/>
    <mergeCell ref="G280:H280"/>
    <mergeCell ref="I280:J280"/>
    <mergeCell ref="L280:M280"/>
    <mergeCell ref="O280:Q280"/>
    <mergeCell ref="A279:B279"/>
    <mergeCell ref="C279:D279"/>
    <mergeCell ref="G279:H279"/>
    <mergeCell ref="I279:J279"/>
    <mergeCell ref="L279:M279"/>
    <mergeCell ref="O279:Q279"/>
    <mergeCell ref="A278:B278"/>
    <mergeCell ref="C278:D278"/>
    <mergeCell ref="G278:H278"/>
    <mergeCell ref="I278:J278"/>
    <mergeCell ref="L278:M278"/>
    <mergeCell ref="O278:Q278"/>
    <mergeCell ref="A277:B277"/>
    <mergeCell ref="C277:D277"/>
    <mergeCell ref="G277:H277"/>
    <mergeCell ref="I277:J277"/>
    <mergeCell ref="L277:M277"/>
    <mergeCell ref="O277:Q277"/>
    <mergeCell ref="A276:B276"/>
    <mergeCell ref="C276:D276"/>
    <mergeCell ref="G276:H276"/>
    <mergeCell ref="I276:J276"/>
    <mergeCell ref="L276:M276"/>
    <mergeCell ref="O276:Q276"/>
    <mergeCell ref="A275:B275"/>
    <mergeCell ref="C275:D275"/>
    <mergeCell ref="G275:H275"/>
    <mergeCell ref="I275:J275"/>
    <mergeCell ref="L275:M275"/>
    <mergeCell ref="O275:Q275"/>
    <mergeCell ref="A274:B274"/>
    <mergeCell ref="C274:D274"/>
    <mergeCell ref="G274:H274"/>
    <mergeCell ref="I274:J274"/>
    <mergeCell ref="L274:M274"/>
    <mergeCell ref="O274:Q274"/>
    <mergeCell ref="A273:B273"/>
    <mergeCell ref="C273:D273"/>
    <mergeCell ref="G273:H273"/>
    <mergeCell ref="I273:J273"/>
    <mergeCell ref="L273:M273"/>
    <mergeCell ref="O273:Q273"/>
    <mergeCell ref="A272:B272"/>
    <mergeCell ref="C272:D272"/>
    <mergeCell ref="G272:H272"/>
    <mergeCell ref="I272:J272"/>
    <mergeCell ref="L272:M272"/>
    <mergeCell ref="O272:Q272"/>
    <mergeCell ref="A271:B271"/>
    <mergeCell ref="C271:D271"/>
    <mergeCell ref="G271:H271"/>
    <mergeCell ref="I271:J271"/>
    <mergeCell ref="L271:M271"/>
    <mergeCell ref="O271:Q271"/>
    <mergeCell ref="A270:B270"/>
    <mergeCell ref="C270:D270"/>
    <mergeCell ref="G270:H270"/>
    <mergeCell ref="I270:J270"/>
    <mergeCell ref="L270:M270"/>
    <mergeCell ref="O270:Q270"/>
    <mergeCell ref="A269:B269"/>
    <mergeCell ref="C269:D269"/>
    <mergeCell ref="G269:H269"/>
    <mergeCell ref="I269:J269"/>
    <mergeCell ref="L269:M269"/>
    <mergeCell ref="O269:Q269"/>
    <mergeCell ref="A268:B268"/>
    <mergeCell ref="C268:D268"/>
    <mergeCell ref="G268:H268"/>
    <mergeCell ref="I268:J268"/>
    <mergeCell ref="L268:M268"/>
    <mergeCell ref="O268:Q268"/>
    <mergeCell ref="A267:B267"/>
    <mergeCell ref="C267:D267"/>
    <mergeCell ref="G267:H267"/>
    <mergeCell ref="I267:J267"/>
    <mergeCell ref="L267:M267"/>
    <mergeCell ref="O267:Q267"/>
    <mergeCell ref="A266:B266"/>
    <mergeCell ref="C266:D266"/>
    <mergeCell ref="G266:H266"/>
    <mergeCell ref="I266:J266"/>
    <mergeCell ref="L266:M266"/>
    <mergeCell ref="O266:Q266"/>
    <mergeCell ref="A265:B265"/>
    <mergeCell ref="C265:D265"/>
    <mergeCell ref="G265:H265"/>
    <mergeCell ref="I265:J265"/>
    <mergeCell ref="L265:M265"/>
    <mergeCell ref="O265:Q265"/>
    <mergeCell ref="A264:B264"/>
    <mergeCell ref="C264:D264"/>
    <mergeCell ref="G264:H264"/>
    <mergeCell ref="I264:J264"/>
    <mergeCell ref="L264:M264"/>
    <mergeCell ref="O264:Q264"/>
    <mergeCell ref="A263:B263"/>
    <mergeCell ref="C263:D263"/>
    <mergeCell ref="G263:H263"/>
    <mergeCell ref="I263:J263"/>
    <mergeCell ref="L263:M263"/>
    <mergeCell ref="O263:Q263"/>
    <mergeCell ref="A262:B262"/>
    <mergeCell ref="C262:D262"/>
    <mergeCell ref="G262:H262"/>
    <mergeCell ref="I262:J262"/>
    <mergeCell ref="L262:M262"/>
    <mergeCell ref="O262:Q262"/>
    <mergeCell ref="A261:B261"/>
    <mergeCell ref="C261:D261"/>
    <mergeCell ref="G261:H261"/>
    <mergeCell ref="I261:J261"/>
    <mergeCell ref="L261:M261"/>
    <mergeCell ref="O261:Q261"/>
    <mergeCell ref="A260:B260"/>
    <mergeCell ref="C260:D260"/>
    <mergeCell ref="G260:H260"/>
    <mergeCell ref="I260:J260"/>
    <mergeCell ref="L260:M260"/>
    <mergeCell ref="O260:Q260"/>
    <mergeCell ref="A259:B259"/>
    <mergeCell ref="C259:D259"/>
    <mergeCell ref="G259:H259"/>
    <mergeCell ref="I259:J259"/>
    <mergeCell ref="L259:M259"/>
    <mergeCell ref="O259:Q259"/>
    <mergeCell ref="A258:B258"/>
    <mergeCell ref="C258:D258"/>
    <mergeCell ref="G258:H258"/>
    <mergeCell ref="I258:J258"/>
    <mergeCell ref="L258:M258"/>
    <mergeCell ref="O258:Q258"/>
    <mergeCell ref="A257:B257"/>
    <mergeCell ref="C257:D257"/>
    <mergeCell ref="G257:H257"/>
    <mergeCell ref="I257:J257"/>
    <mergeCell ref="L257:M257"/>
    <mergeCell ref="O257:Q257"/>
    <mergeCell ref="A256:B256"/>
    <mergeCell ref="C256:D256"/>
    <mergeCell ref="G256:H256"/>
    <mergeCell ref="I256:J256"/>
    <mergeCell ref="L256:M256"/>
    <mergeCell ref="O256:Q256"/>
    <mergeCell ref="A255:B255"/>
    <mergeCell ref="C255:D255"/>
    <mergeCell ref="G255:H255"/>
    <mergeCell ref="I255:J255"/>
    <mergeCell ref="L255:M255"/>
    <mergeCell ref="O255:Q255"/>
    <mergeCell ref="A254:B254"/>
    <mergeCell ref="C254:D254"/>
    <mergeCell ref="G254:H254"/>
    <mergeCell ref="I254:J254"/>
    <mergeCell ref="L254:M254"/>
    <mergeCell ref="O254:Q254"/>
    <mergeCell ref="A253:B253"/>
    <mergeCell ref="C253:D253"/>
    <mergeCell ref="G253:H253"/>
    <mergeCell ref="I253:J253"/>
    <mergeCell ref="L253:M253"/>
    <mergeCell ref="O253:Q253"/>
    <mergeCell ref="A252:B252"/>
    <mergeCell ref="C252:D252"/>
    <mergeCell ref="G252:H252"/>
    <mergeCell ref="I252:J252"/>
    <mergeCell ref="L252:M252"/>
    <mergeCell ref="O252:Q252"/>
    <mergeCell ref="A251:B251"/>
    <mergeCell ref="C251:D251"/>
    <mergeCell ref="G251:H251"/>
    <mergeCell ref="I251:J251"/>
    <mergeCell ref="L251:M251"/>
    <mergeCell ref="O251:Q251"/>
    <mergeCell ref="A250:B250"/>
    <mergeCell ref="C250:D250"/>
    <mergeCell ref="G250:H250"/>
    <mergeCell ref="I250:J250"/>
    <mergeCell ref="L250:M250"/>
    <mergeCell ref="O250:Q250"/>
    <mergeCell ref="A249:B249"/>
    <mergeCell ref="C249:D249"/>
    <mergeCell ref="G249:H249"/>
    <mergeCell ref="I249:J249"/>
    <mergeCell ref="L249:M249"/>
    <mergeCell ref="O249:Q249"/>
    <mergeCell ref="A248:B248"/>
    <mergeCell ref="C248:D248"/>
    <mergeCell ref="G248:H248"/>
    <mergeCell ref="I248:J248"/>
    <mergeCell ref="L248:M248"/>
    <mergeCell ref="O248:Q248"/>
    <mergeCell ref="A247:B247"/>
    <mergeCell ref="C247:D247"/>
    <mergeCell ref="G247:H247"/>
    <mergeCell ref="I247:J247"/>
    <mergeCell ref="L247:M247"/>
    <mergeCell ref="O247:Q247"/>
    <mergeCell ref="A246:B246"/>
    <mergeCell ref="C246:D246"/>
    <mergeCell ref="G246:H246"/>
    <mergeCell ref="I246:J246"/>
    <mergeCell ref="L246:M246"/>
    <mergeCell ref="O246:Q246"/>
    <mergeCell ref="A245:B245"/>
    <mergeCell ref="C245:D245"/>
    <mergeCell ref="G245:H245"/>
    <mergeCell ref="I245:J245"/>
    <mergeCell ref="L245:M245"/>
    <mergeCell ref="O245:Q245"/>
    <mergeCell ref="A244:B244"/>
    <mergeCell ref="C244:D244"/>
    <mergeCell ref="G244:H244"/>
    <mergeCell ref="I244:J244"/>
    <mergeCell ref="L244:M244"/>
    <mergeCell ref="O244:Q244"/>
    <mergeCell ref="A243:B243"/>
    <mergeCell ref="C243:D243"/>
    <mergeCell ref="G243:H243"/>
    <mergeCell ref="I243:J243"/>
    <mergeCell ref="L243:M243"/>
    <mergeCell ref="O243:Q243"/>
    <mergeCell ref="A242:B242"/>
    <mergeCell ref="C242:D242"/>
    <mergeCell ref="G242:H242"/>
    <mergeCell ref="I242:J242"/>
    <mergeCell ref="L242:M242"/>
    <mergeCell ref="O242:Q242"/>
    <mergeCell ref="A241:B241"/>
    <mergeCell ref="C241:D241"/>
    <mergeCell ref="G241:H241"/>
    <mergeCell ref="I241:J241"/>
    <mergeCell ref="L241:M241"/>
    <mergeCell ref="O241:Q241"/>
    <mergeCell ref="A240:B240"/>
    <mergeCell ref="C240:D240"/>
    <mergeCell ref="G240:H240"/>
    <mergeCell ref="I240:J240"/>
    <mergeCell ref="L240:M240"/>
    <mergeCell ref="O240:Q240"/>
    <mergeCell ref="A239:B239"/>
    <mergeCell ref="C239:D239"/>
    <mergeCell ref="G239:H239"/>
    <mergeCell ref="I239:J239"/>
    <mergeCell ref="L239:M239"/>
    <mergeCell ref="O239:Q239"/>
    <mergeCell ref="A238:B238"/>
    <mergeCell ref="C238:D238"/>
    <mergeCell ref="G238:H238"/>
    <mergeCell ref="I238:J238"/>
    <mergeCell ref="L238:M238"/>
    <mergeCell ref="O238:Q238"/>
    <mergeCell ref="A237:B237"/>
    <mergeCell ref="C237:D237"/>
    <mergeCell ref="G237:H237"/>
    <mergeCell ref="I237:J237"/>
    <mergeCell ref="L237:M237"/>
    <mergeCell ref="O237:Q237"/>
    <mergeCell ref="A236:B236"/>
    <mergeCell ref="C236:D236"/>
    <mergeCell ref="G236:H236"/>
    <mergeCell ref="I236:J236"/>
    <mergeCell ref="L236:M236"/>
    <mergeCell ref="O236:Q236"/>
    <mergeCell ref="A235:B235"/>
    <mergeCell ref="C235:D235"/>
    <mergeCell ref="G235:H235"/>
    <mergeCell ref="I235:J235"/>
    <mergeCell ref="L235:M235"/>
    <mergeCell ref="O235:Q235"/>
    <mergeCell ref="A234:B234"/>
    <mergeCell ref="C234:D234"/>
    <mergeCell ref="G234:H234"/>
    <mergeCell ref="I234:J234"/>
    <mergeCell ref="L234:M234"/>
    <mergeCell ref="O234:Q234"/>
    <mergeCell ref="A233:B233"/>
    <mergeCell ref="C233:D233"/>
    <mergeCell ref="G233:H233"/>
    <mergeCell ref="I233:J233"/>
    <mergeCell ref="L233:M233"/>
    <mergeCell ref="O233:Q233"/>
    <mergeCell ref="A232:B232"/>
    <mergeCell ref="C232:D232"/>
    <mergeCell ref="G232:H232"/>
    <mergeCell ref="I232:J232"/>
    <mergeCell ref="L232:M232"/>
    <mergeCell ref="O232:Q232"/>
    <mergeCell ref="A231:B231"/>
    <mergeCell ref="C231:D231"/>
    <mergeCell ref="G231:H231"/>
    <mergeCell ref="I231:J231"/>
    <mergeCell ref="L231:M231"/>
    <mergeCell ref="O231:Q231"/>
    <mergeCell ref="A230:B230"/>
    <mergeCell ref="C230:D230"/>
    <mergeCell ref="G230:H230"/>
    <mergeCell ref="I230:J230"/>
    <mergeCell ref="L230:M230"/>
    <mergeCell ref="O230:Q230"/>
    <mergeCell ref="A229:B229"/>
    <mergeCell ref="C229:D229"/>
    <mergeCell ref="G229:H229"/>
    <mergeCell ref="I229:J229"/>
    <mergeCell ref="L229:M229"/>
    <mergeCell ref="O229:Q229"/>
    <mergeCell ref="A228:B228"/>
    <mergeCell ref="C228:D228"/>
    <mergeCell ref="G228:H228"/>
    <mergeCell ref="I228:J228"/>
    <mergeCell ref="L228:M228"/>
    <mergeCell ref="O228:Q228"/>
    <mergeCell ref="A227:B227"/>
    <mergeCell ref="C227:D227"/>
    <mergeCell ref="G227:H227"/>
    <mergeCell ref="I227:J227"/>
    <mergeCell ref="L227:M227"/>
    <mergeCell ref="O227:Q227"/>
    <mergeCell ref="A226:B226"/>
    <mergeCell ref="C226:D226"/>
    <mergeCell ref="G226:H226"/>
    <mergeCell ref="I226:J226"/>
    <mergeCell ref="L226:M226"/>
    <mergeCell ref="O226:Q226"/>
    <mergeCell ref="A225:B225"/>
    <mergeCell ref="C225:D225"/>
    <mergeCell ref="G225:H225"/>
    <mergeCell ref="I225:J225"/>
    <mergeCell ref="L225:M225"/>
    <mergeCell ref="O225:Q225"/>
    <mergeCell ref="A224:B224"/>
    <mergeCell ref="C224:D224"/>
    <mergeCell ref="G224:H224"/>
    <mergeCell ref="I224:J224"/>
    <mergeCell ref="L224:M224"/>
    <mergeCell ref="O224:Q224"/>
    <mergeCell ref="A223:B223"/>
    <mergeCell ref="C223:D223"/>
    <mergeCell ref="G223:H223"/>
    <mergeCell ref="I223:J223"/>
    <mergeCell ref="L223:M223"/>
    <mergeCell ref="O223:Q223"/>
    <mergeCell ref="A222:B222"/>
    <mergeCell ref="C222:D222"/>
    <mergeCell ref="G222:H222"/>
    <mergeCell ref="I222:J222"/>
    <mergeCell ref="L222:M222"/>
    <mergeCell ref="O222:Q222"/>
    <mergeCell ref="A221:B221"/>
    <mergeCell ref="C221:D221"/>
    <mergeCell ref="G221:H221"/>
    <mergeCell ref="I221:J221"/>
    <mergeCell ref="L221:M221"/>
    <mergeCell ref="O221:Q221"/>
    <mergeCell ref="A220:B220"/>
    <mergeCell ref="C220:D220"/>
    <mergeCell ref="G220:H220"/>
    <mergeCell ref="I220:J220"/>
    <mergeCell ref="L220:M220"/>
    <mergeCell ref="O220:Q220"/>
    <mergeCell ref="A219:B219"/>
    <mergeCell ref="C219:D219"/>
    <mergeCell ref="G219:H219"/>
    <mergeCell ref="I219:J219"/>
    <mergeCell ref="L219:M219"/>
    <mergeCell ref="O219:Q219"/>
    <mergeCell ref="A218:B218"/>
    <mergeCell ref="C218:D218"/>
    <mergeCell ref="G218:H218"/>
    <mergeCell ref="I218:J218"/>
    <mergeCell ref="L218:M218"/>
    <mergeCell ref="O218:Q218"/>
    <mergeCell ref="A217:B217"/>
    <mergeCell ref="C217:D217"/>
    <mergeCell ref="G217:H217"/>
    <mergeCell ref="I217:J217"/>
    <mergeCell ref="L217:M217"/>
    <mergeCell ref="O217:Q217"/>
    <mergeCell ref="A216:B216"/>
    <mergeCell ref="C216:D216"/>
    <mergeCell ref="G216:H216"/>
    <mergeCell ref="I216:J216"/>
    <mergeCell ref="L216:M216"/>
    <mergeCell ref="O216:Q216"/>
    <mergeCell ref="A215:B215"/>
    <mergeCell ref="C215:D215"/>
    <mergeCell ref="G215:H215"/>
    <mergeCell ref="I215:J215"/>
    <mergeCell ref="L215:M215"/>
    <mergeCell ref="O215:Q215"/>
    <mergeCell ref="A214:B214"/>
    <mergeCell ref="C214:D214"/>
    <mergeCell ref="G214:H214"/>
    <mergeCell ref="I214:J214"/>
    <mergeCell ref="L214:M214"/>
    <mergeCell ref="O214:Q214"/>
    <mergeCell ref="A213:B213"/>
    <mergeCell ref="C213:D213"/>
    <mergeCell ref="G213:H213"/>
    <mergeCell ref="I213:J213"/>
    <mergeCell ref="L213:M213"/>
    <mergeCell ref="O213:Q213"/>
    <mergeCell ref="A212:B212"/>
    <mergeCell ref="C212:D212"/>
    <mergeCell ref="G212:H212"/>
    <mergeCell ref="I212:J212"/>
    <mergeCell ref="L212:M212"/>
    <mergeCell ref="O212:Q212"/>
    <mergeCell ref="A211:B211"/>
    <mergeCell ref="C211:D211"/>
    <mergeCell ref="G211:H211"/>
    <mergeCell ref="I211:J211"/>
    <mergeCell ref="L211:M211"/>
    <mergeCell ref="O211:Q211"/>
    <mergeCell ref="A210:B210"/>
    <mergeCell ref="C210:D210"/>
    <mergeCell ref="G210:H210"/>
    <mergeCell ref="I210:J210"/>
    <mergeCell ref="L210:M210"/>
    <mergeCell ref="O210:Q210"/>
    <mergeCell ref="A209:B209"/>
    <mergeCell ref="C209:D209"/>
    <mergeCell ref="G209:H209"/>
    <mergeCell ref="I209:J209"/>
    <mergeCell ref="L209:M209"/>
    <mergeCell ref="O209:Q209"/>
    <mergeCell ref="A208:B208"/>
    <mergeCell ref="C208:D208"/>
    <mergeCell ref="G208:H208"/>
    <mergeCell ref="I208:J208"/>
    <mergeCell ref="L208:M208"/>
    <mergeCell ref="O208:Q208"/>
    <mergeCell ref="A207:B207"/>
    <mergeCell ref="C207:D207"/>
    <mergeCell ref="G207:H207"/>
    <mergeCell ref="I207:J207"/>
    <mergeCell ref="L207:M207"/>
    <mergeCell ref="O207:Q207"/>
    <mergeCell ref="A206:B206"/>
    <mergeCell ref="C206:D206"/>
    <mergeCell ref="G206:H206"/>
    <mergeCell ref="I206:J206"/>
    <mergeCell ref="L206:M206"/>
    <mergeCell ref="O206:Q206"/>
    <mergeCell ref="A205:B205"/>
    <mergeCell ref="C205:D205"/>
    <mergeCell ref="G205:H205"/>
    <mergeCell ref="I205:J205"/>
    <mergeCell ref="L205:M205"/>
    <mergeCell ref="O205:Q205"/>
    <mergeCell ref="A204:B204"/>
    <mergeCell ref="C204:D204"/>
    <mergeCell ref="G204:H204"/>
    <mergeCell ref="I204:J204"/>
    <mergeCell ref="L204:M204"/>
    <mergeCell ref="O204:Q204"/>
    <mergeCell ref="A203:B203"/>
    <mergeCell ref="C203:D203"/>
    <mergeCell ref="G203:H203"/>
    <mergeCell ref="I203:J203"/>
    <mergeCell ref="L203:M203"/>
    <mergeCell ref="O203:Q203"/>
    <mergeCell ref="A202:B202"/>
    <mergeCell ref="C202:D202"/>
    <mergeCell ref="G202:H202"/>
    <mergeCell ref="I202:J202"/>
    <mergeCell ref="L202:M202"/>
    <mergeCell ref="O202:Q202"/>
    <mergeCell ref="A201:B201"/>
    <mergeCell ref="C201:D201"/>
    <mergeCell ref="G201:H201"/>
    <mergeCell ref="I201:J201"/>
    <mergeCell ref="L201:M201"/>
    <mergeCell ref="O201:Q201"/>
    <mergeCell ref="A200:B200"/>
    <mergeCell ref="C200:D200"/>
    <mergeCell ref="G200:H200"/>
    <mergeCell ref="I200:J200"/>
    <mergeCell ref="L200:M200"/>
    <mergeCell ref="O200:Q200"/>
    <mergeCell ref="A199:B199"/>
    <mergeCell ref="C199:D199"/>
    <mergeCell ref="G199:H199"/>
    <mergeCell ref="I199:J199"/>
    <mergeCell ref="L199:M199"/>
    <mergeCell ref="O199:Q199"/>
    <mergeCell ref="A198:B198"/>
    <mergeCell ref="C198:D198"/>
    <mergeCell ref="G198:H198"/>
    <mergeCell ref="I198:J198"/>
    <mergeCell ref="L198:M198"/>
    <mergeCell ref="O198:Q198"/>
    <mergeCell ref="A197:B197"/>
    <mergeCell ref="C197:D197"/>
    <mergeCell ref="G197:H197"/>
    <mergeCell ref="I197:J197"/>
    <mergeCell ref="L197:M197"/>
    <mergeCell ref="O197:Q197"/>
    <mergeCell ref="A196:B196"/>
    <mergeCell ref="C196:D196"/>
    <mergeCell ref="G196:H196"/>
    <mergeCell ref="I196:J196"/>
    <mergeCell ref="L196:M196"/>
    <mergeCell ref="O196:Q196"/>
    <mergeCell ref="A195:B195"/>
    <mergeCell ref="C195:D195"/>
    <mergeCell ref="G195:H195"/>
    <mergeCell ref="I195:J195"/>
    <mergeCell ref="L195:M195"/>
    <mergeCell ref="O195:Q195"/>
    <mergeCell ref="A194:B194"/>
    <mergeCell ref="C194:D194"/>
    <mergeCell ref="G194:H194"/>
    <mergeCell ref="I194:J194"/>
    <mergeCell ref="L194:M194"/>
    <mergeCell ref="O194:Q194"/>
    <mergeCell ref="A193:B193"/>
    <mergeCell ref="C193:D193"/>
    <mergeCell ref="G193:H193"/>
    <mergeCell ref="I193:J193"/>
    <mergeCell ref="L193:M193"/>
    <mergeCell ref="O193:Q193"/>
    <mergeCell ref="A192:B192"/>
    <mergeCell ref="C192:D192"/>
    <mergeCell ref="G192:H192"/>
    <mergeCell ref="I192:J192"/>
    <mergeCell ref="L192:M192"/>
    <mergeCell ref="O192:Q192"/>
    <mergeCell ref="A191:B191"/>
    <mergeCell ref="C191:D191"/>
    <mergeCell ref="G191:H191"/>
    <mergeCell ref="I191:J191"/>
    <mergeCell ref="L191:M191"/>
    <mergeCell ref="O191:Q191"/>
    <mergeCell ref="A190:B190"/>
    <mergeCell ref="C190:D190"/>
    <mergeCell ref="G190:H190"/>
    <mergeCell ref="I190:J190"/>
    <mergeCell ref="L190:M190"/>
    <mergeCell ref="O190:Q190"/>
    <mergeCell ref="A189:B189"/>
    <mergeCell ref="C189:D189"/>
    <mergeCell ref="G189:H189"/>
    <mergeCell ref="I189:J189"/>
    <mergeCell ref="L189:M189"/>
    <mergeCell ref="O189:Q189"/>
    <mergeCell ref="A188:B188"/>
    <mergeCell ref="C188:D188"/>
    <mergeCell ref="G188:H188"/>
    <mergeCell ref="I188:J188"/>
    <mergeCell ref="L188:M188"/>
    <mergeCell ref="O188:Q188"/>
    <mergeCell ref="A187:B187"/>
    <mergeCell ref="C187:D187"/>
    <mergeCell ref="G187:H187"/>
    <mergeCell ref="I187:J187"/>
    <mergeCell ref="L187:M187"/>
    <mergeCell ref="O187:Q187"/>
    <mergeCell ref="A186:B186"/>
    <mergeCell ref="C186:D186"/>
    <mergeCell ref="G186:H186"/>
    <mergeCell ref="I186:J186"/>
    <mergeCell ref="L186:M186"/>
    <mergeCell ref="O186:Q186"/>
    <mergeCell ref="A185:B185"/>
    <mergeCell ref="C185:D185"/>
    <mergeCell ref="G185:H185"/>
    <mergeCell ref="I185:J185"/>
    <mergeCell ref="L185:M185"/>
    <mergeCell ref="O185:Q185"/>
    <mergeCell ref="A184:B184"/>
    <mergeCell ref="C184:D184"/>
    <mergeCell ref="G184:H184"/>
    <mergeCell ref="I184:J184"/>
    <mergeCell ref="L184:M184"/>
    <mergeCell ref="O184:Q184"/>
    <mergeCell ref="A183:B183"/>
    <mergeCell ref="C183:D183"/>
    <mergeCell ref="G183:H183"/>
    <mergeCell ref="I183:J183"/>
    <mergeCell ref="L183:M183"/>
    <mergeCell ref="O183:Q183"/>
    <mergeCell ref="A182:B182"/>
    <mergeCell ref="C182:D182"/>
    <mergeCell ref="G182:H182"/>
    <mergeCell ref="I182:J182"/>
    <mergeCell ref="L182:M182"/>
    <mergeCell ref="O182:Q182"/>
    <mergeCell ref="A181:B181"/>
    <mergeCell ref="C181:D181"/>
    <mergeCell ref="G181:H181"/>
    <mergeCell ref="I181:J181"/>
    <mergeCell ref="L181:M181"/>
    <mergeCell ref="O181:Q181"/>
    <mergeCell ref="A180:B180"/>
    <mergeCell ref="C180:D180"/>
    <mergeCell ref="G180:H180"/>
    <mergeCell ref="I180:J180"/>
    <mergeCell ref="L180:M180"/>
    <mergeCell ref="O180:Q180"/>
    <mergeCell ref="A179:B179"/>
    <mergeCell ref="C179:D179"/>
    <mergeCell ref="G179:H179"/>
    <mergeCell ref="I179:J179"/>
    <mergeCell ref="L179:M179"/>
    <mergeCell ref="O179:Q179"/>
    <mergeCell ref="A178:B178"/>
    <mergeCell ref="C178:D178"/>
    <mergeCell ref="G178:H178"/>
    <mergeCell ref="I178:J178"/>
    <mergeCell ref="L178:M178"/>
    <mergeCell ref="O178:Q178"/>
    <mergeCell ref="A177:B177"/>
    <mergeCell ref="C177:D177"/>
    <mergeCell ref="G177:H177"/>
    <mergeCell ref="I177:J177"/>
    <mergeCell ref="L177:M177"/>
    <mergeCell ref="O177:Q177"/>
    <mergeCell ref="A176:B176"/>
    <mergeCell ref="C176:D176"/>
    <mergeCell ref="G176:H176"/>
    <mergeCell ref="I176:J176"/>
    <mergeCell ref="L176:M176"/>
    <mergeCell ref="O176:Q176"/>
    <mergeCell ref="A175:B175"/>
    <mergeCell ref="C175:D175"/>
    <mergeCell ref="G175:H175"/>
    <mergeCell ref="I175:J175"/>
    <mergeCell ref="L175:M175"/>
    <mergeCell ref="O175:Q175"/>
    <mergeCell ref="A174:B174"/>
    <mergeCell ref="C174:D174"/>
    <mergeCell ref="G174:H174"/>
    <mergeCell ref="I174:J174"/>
    <mergeCell ref="L174:M174"/>
    <mergeCell ref="O174:Q174"/>
    <mergeCell ref="A173:B173"/>
    <mergeCell ref="C173:D173"/>
    <mergeCell ref="G173:H173"/>
    <mergeCell ref="I173:J173"/>
    <mergeCell ref="L173:M173"/>
    <mergeCell ref="O173:Q173"/>
    <mergeCell ref="A172:B172"/>
    <mergeCell ref="C172:D172"/>
    <mergeCell ref="G172:H172"/>
    <mergeCell ref="I172:J172"/>
    <mergeCell ref="L172:M172"/>
    <mergeCell ref="O172:Q172"/>
    <mergeCell ref="A171:B171"/>
    <mergeCell ref="C171:D171"/>
    <mergeCell ref="G171:H171"/>
    <mergeCell ref="I171:J171"/>
    <mergeCell ref="L171:M171"/>
    <mergeCell ref="O171:Q171"/>
    <mergeCell ref="A170:B170"/>
    <mergeCell ref="C170:D170"/>
    <mergeCell ref="G170:H170"/>
    <mergeCell ref="I170:J170"/>
    <mergeCell ref="L170:M170"/>
    <mergeCell ref="O170:Q170"/>
    <mergeCell ref="A169:B169"/>
    <mergeCell ref="C169:D169"/>
    <mergeCell ref="G169:H169"/>
    <mergeCell ref="I169:J169"/>
    <mergeCell ref="L169:M169"/>
    <mergeCell ref="O169:Q169"/>
    <mergeCell ref="A168:B168"/>
    <mergeCell ref="C168:D168"/>
    <mergeCell ref="G168:H168"/>
    <mergeCell ref="I168:J168"/>
    <mergeCell ref="L168:M168"/>
    <mergeCell ref="O168:Q168"/>
    <mergeCell ref="A167:B167"/>
    <mergeCell ref="C167:D167"/>
    <mergeCell ref="G167:H167"/>
    <mergeCell ref="I167:J167"/>
    <mergeCell ref="L167:M167"/>
    <mergeCell ref="O167:Q167"/>
    <mergeCell ref="A166:B166"/>
    <mergeCell ref="C166:D166"/>
    <mergeCell ref="G166:H166"/>
    <mergeCell ref="I166:J166"/>
    <mergeCell ref="L166:M166"/>
    <mergeCell ref="O166:Q166"/>
    <mergeCell ref="A165:B165"/>
    <mergeCell ref="C165:D165"/>
    <mergeCell ref="G165:H165"/>
    <mergeCell ref="I165:J165"/>
    <mergeCell ref="L165:M165"/>
    <mergeCell ref="O165:Q165"/>
    <mergeCell ref="A164:B164"/>
    <mergeCell ref="C164:D164"/>
    <mergeCell ref="G164:H164"/>
    <mergeCell ref="I164:J164"/>
    <mergeCell ref="L164:M164"/>
    <mergeCell ref="O164:Q164"/>
    <mergeCell ref="A163:B163"/>
    <mergeCell ref="C163:D163"/>
    <mergeCell ref="G163:H163"/>
    <mergeCell ref="I163:J163"/>
    <mergeCell ref="L163:M163"/>
    <mergeCell ref="O163:Q163"/>
    <mergeCell ref="A162:B162"/>
    <mergeCell ref="C162:D162"/>
    <mergeCell ref="G162:H162"/>
    <mergeCell ref="I162:J162"/>
    <mergeCell ref="L162:M162"/>
    <mergeCell ref="O162:Q162"/>
    <mergeCell ref="A161:B161"/>
    <mergeCell ref="C161:D161"/>
    <mergeCell ref="G161:H161"/>
    <mergeCell ref="I161:J161"/>
    <mergeCell ref="L161:M161"/>
    <mergeCell ref="O161:Q161"/>
    <mergeCell ref="A160:B160"/>
    <mergeCell ref="C160:D160"/>
    <mergeCell ref="G160:H160"/>
    <mergeCell ref="I160:J160"/>
    <mergeCell ref="L160:M160"/>
    <mergeCell ref="O160:Q160"/>
    <mergeCell ref="A159:B159"/>
    <mergeCell ref="C159:D159"/>
    <mergeCell ref="G159:H159"/>
    <mergeCell ref="I159:J159"/>
    <mergeCell ref="L159:M159"/>
    <mergeCell ref="O159:Q159"/>
    <mergeCell ref="A158:B158"/>
    <mergeCell ref="C158:D158"/>
    <mergeCell ref="G158:H158"/>
    <mergeCell ref="I158:J158"/>
    <mergeCell ref="L158:M158"/>
    <mergeCell ref="O158:Q158"/>
    <mergeCell ref="A157:B157"/>
    <mergeCell ref="C157:D157"/>
    <mergeCell ref="G157:H157"/>
    <mergeCell ref="I157:J157"/>
    <mergeCell ref="L157:M157"/>
    <mergeCell ref="O157:Q157"/>
    <mergeCell ref="A156:B156"/>
    <mergeCell ref="C156:D156"/>
    <mergeCell ref="G156:H156"/>
    <mergeCell ref="I156:J156"/>
    <mergeCell ref="L156:M156"/>
    <mergeCell ref="O156:Q156"/>
    <mergeCell ref="A155:B155"/>
    <mergeCell ref="C155:D155"/>
    <mergeCell ref="G155:H155"/>
    <mergeCell ref="I155:J155"/>
    <mergeCell ref="L155:M155"/>
    <mergeCell ref="O155:Q155"/>
    <mergeCell ref="A154:B154"/>
    <mergeCell ref="C154:D154"/>
    <mergeCell ref="G154:H154"/>
    <mergeCell ref="I154:J154"/>
    <mergeCell ref="L154:M154"/>
    <mergeCell ref="O154:Q154"/>
    <mergeCell ref="A153:B153"/>
    <mergeCell ref="C153:D153"/>
    <mergeCell ref="G153:H153"/>
    <mergeCell ref="I153:J153"/>
    <mergeCell ref="L153:M153"/>
    <mergeCell ref="O153:Q153"/>
    <mergeCell ref="A152:B152"/>
    <mergeCell ref="C152:D152"/>
    <mergeCell ref="G152:H152"/>
    <mergeCell ref="I152:J152"/>
    <mergeCell ref="L152:M152"/>
    <mergeCell ref="O152:Q152"/>
    <mergeCell ref="A151:B151"/>
    <mergeCell ref="C151:D151"/>
    <mergeCell ref="G151:H151"/>
    <mergeCell ref="I151:J151"/>
    <mergeCell ref="L151:M151"/>
    <mergeCell ref="O151:Q151"/>
    <mergeCell ref="A150:B150"/>
    <mergeCell ref="C150:D150"/>
    <mergeCell ref="G150:H150"/>
    <mergeCell ref="I150:J150"/>
    <mergeCell ref="L150:M150"/>
    <mergeCell ref="O150:Q150"/>
    <mergeCell ref="A149:B149"/>
    <mergeCell ref="C149:D149"/>
    <mergeCell ref="G149:H149"/>
    <mergeCell ref="I149:J149"/>
    <mergeCell ref="L149:M149"/>
    <mergeCell ref="O149:Q149"/>
    <mergeCell ref="A148:B148"/>
    <mergeCell ref="C148:D148"/>
    <mergeCell ref="G148:H148"/>
    <mergeCell ref="I148:J148"/>
    <mergeCell ref="L148:M148"/>
    <mergeCell ref="O148:Q148"/>
    <mergeCell ref="A147:B147"/>
    <mergeCell ref="C147:D147"/>
    <mergeCell ref="G147:H147"/>
    <mergeCell ref="I147:J147"/>
    <mergeCell ref="L147:M147"/>
    <mergeCell ref="O147:Q147"/>
    <mergeCell ref="A146:B146"/>
    <mergeCell ref="C146:D146"/>
    <mergeCell ref="G146:H146"/>
    <mergeCell ref="I146:J146"/>
    <mergeCell ref="L146:M146"/>
    <mergeCell ref="O146:Q146"/>
    <mergeCell ref="A145:B145"/>
    <mergeCell ref="C145:D145"/>
    <mergeCell ref="G145:H145"/>
    <mergeCell ref="I145:J145"/>
    <mergeCell ref="L145:M145"/>
    <mergeCell ref="O145:Q145"/>
    <mergeCell ref="A144:B144"/>
    <mergeCell ref="C144:D144"/>
    <mergeCell ref="G144:H144"/>
    <mergeCell ref="I144:J144"/>
    <mergeCell ref="L144:M144"/>
    <mergeCell ref="O144:Q144"/>
    <mergeCell ref="A143:B143"/>
    <mergeCell ref="C143:D143"/>
    <mergeCell ref="G143:H143"/>
    <mergeCell ref="I143:J143"/>
    <mergeCell ref="L143:M143"/>
    <mergeCell ref="O143:Q143"/>
    <mergeCell ref="A142:B142"/>
    <mergeCell ref="C142:D142"/>
    <mergeCell ref="G142:H142"/>
    <mergeCell ref="I142:J142"/>
    <mergeCell ref="L142:M142"/>
    <mergeCell ref="O142:Q142"/>
    <mergeCell ref="A141:B141"/>
    <mergeCell ref="C141:D141"/>
    <mergeCell ref="G141:H141"/>
    <mergeCell ref="I141:J141"/>
    <mergeCell ref="L141:M141"/>
    <mergeCell ref="O141:Q141"/>
    <mergeCell ref="A140:B140"/>
    <mergeCell ref="C140:D140"/>
    <mergeCell ref="G140:H140"/>
    <mergeCell ref="I140:J140"/>
    <mergeCell ref="L140:M140"/>
    <mergeCell ref="O140:Q140"/>
    <mergeCell ref="A139:B139"/>
    <mergeCell ref="C139:D139"/>
    <mergeCell ref="G139:H139"/>
    <mergeCell ref="I139:J139"/>
    <mergeCell ref="L139:M139"/>
    <mergeCell ref="O139:Q139"/>
    <mergeCell ref="A138:B138"/>
    <mergeCell ref="C138:D138"/>
    <mergeCell ref="G138:H138"/>
    <mergeCell ref="I138:J138"/>
    <mergeCell ref="L138:M138"/>
    <mergeCell ref="O138:Q138"/>
    <mergeCell ref="A137:B137"/>
    <mergeCell ref="C137:D137"/>
    <mergeCell ref="G137:H137"/>
    <mergeCell ref="I137:J137"/>
    <mergeCell ref="L137:M137"/>
    <mergeCell ref="O137:Q137"/>
    <mergeCell ref="A136:B136"/>
    <mergeCell ref="C136:D136"/>
    <mergeCell ref="G136:H136"/>
    <mergeCell ref="I136:J136"/>
    <mergeCell ref="L136:M136"/>
    <mergeCell ref="O136:Q136"/>
    <mergeCell ref="A135:B135"/>
    <mergeCell ref="C135:D135"/>
    <mergeCell ref="G135:H135"/>
    <mergeCell ref="I135:J135"/>
    <mergeCell ref="L135:M135"/>
    <mergeCell ref="O135:Q135"/>
    <mergeCell ref="A134:B134"/>
    <mergeCell ref="C134:D134"/>
    <mergeCell ref="G134:H134"/>
    <mergeCell ref="I134:J134"/>
    <mergeCell ref="L134:M134"/>
    <mergeCell ref="O134:Q134"/>
    <mergeCell ref="A133:B133"/>
    <mergeCell ref="C133:D133"/>
    <mergeCell ref="G133:H133"/>
    <mergeCell ref="I133:J133"/>
    <mergeCell ref="L133:M133"/>
    <mergeCell ref="O133:Q133"/>
    <mergeCell ref="A132:B132"/>
    <mergeCell ref="C132:D132"/>
    <mergeCell ref="G132:H132"/>
    <mergeCell ref="I132:J132"/>
    <mergeCell ref="L132:M132"/>
    <mergeCell ref="O132:Q132"/>
    <mergeCell ref="A131:B131"/>
    <mergeCell ref="C131:D131"/>
    <mergeCell ref="G131:H131"/>
    <mergeCell ref="I131:J131"/>
    <mergeCell ref="L131:M131"/>
    <mergeCell ref="O131:Q131"/>
    <mergeCell ref="A130:B130"/>
    <mergeCell ref="C130:D130"/>
    <mergeCell ref="G130:H130"/>
    <mergeCell ref="I130:J130"/>
    <mergeCell ref="L130:M130"/>
    <mergeCell ref="O130:Q130"/>
    <mergeCell ref="A129:B129"/>
    <mergeCell ref="C129:D129"/>
    <mergeCell ref="G129:H129"/>
    <mergeCell ref="I129:J129"/>
    <mergeCell ref="L129:M129"/>
    <mergeCell ref="O129:Q129"/>
    <mergeCell ref="A128:B128"/>
    <mergeCell ref="C128:D128"/>
    <mergeCell ref="G128:H128"/>
    <mergeCell ref="I128:J128"/>
    <mergeCell ref="L128:M128"/>
    <mergeCell ref="O128:Q128"/>
    <mergeCell ref="A127:B127"/>
    <mergeCell ref="C127:D127"/>
    <mergeCell ref="G127:H127"/>
    <mergeCell ref="I127:J127"/>
    <mergeCell ref="L127:M127"/>
    <mergeCell ref="O127:Q127"/>
    <mergeCell ref="A126:B126"/>
    <mergeCell ref="C126:D126"/>
    <mergeCell ref="G126:H126"/>
    <mergeCell ref="I126:J126"/>
    <mergeCell ref="L126:M126"/>
    <mergeCell ref="O126:Q126"/>
    <mergeCell ref="A125:B125"/>
    <mergeCell ref="C125:D125"/>
    <mergeCell ref="G125:H125"/>
    <mergeCell ref="I125:J125"/>
    <mergeCell ref="L125:M125"/>
    <mergeCell ref="O125:Q125"/>
    <mergeCell ref="A124:B124"/>
    <mergeCell ref="C124:D124"/>
    <mergeCell ref="G124:H124"/>
    <mergeCell ref="I124:J124"/>
    <mergeCell ref="L124:M124"/>
    <mergeCell ref="O124:Q124"/>
    <mergeCell ref="A123:B123"/>
    <mergeCell ref="C123:D123"/>
    <mergeCell ref="G123:H123"/>
    <mergeCell ref="I123:J123"/>
    <mergeCell ref="L123:M123"/>
    <mergeCell ref="O123:Q123"/>
    <mergeCell ref="A122:B122"/>
    <mergeCell ref="C122:D122"/>
    <mergeCell ref="G122:H122"/>
    <mergeCell ref="I122:J122"/>
    <mergeCell ref="L122:M122"/>
    <mergeCell ref="O122:Q122"/>
    <mergeCell ref="A121:B121"/>
    <mergeCell ref="C121:D121"/>
    <mergeCell ref="G121:H121"/>
    <mergeCell ref="I121:J121"/>
    <mergeCell ref="L121:M121"/>
    <mergeCell ref="O121:Q121"/>
    <mergeCell ref="A120:B120"/>
    <mergeCell ref="C120:D120"/>
    <mergeCell ref="G120:H120"/>
    <mergeCell ref="I120:J120"/>
    <mergeCell ref="L120:M120"/>
    <mergeCell ref="O120:Q120"/>
    <mergeCell ref="A119:B119"/>
    <mergeCell ref="C119:D119"/>
    <mergeCell ref="G119:H119"/>
    <mergeCell ref="I119:J119"/>
    <mergeCell ref="L119:M119"/>
    <mergeCell ref="O119:Q119"/>
    <mergeCell ref="A118:B118"/>
    <mergeCell ref="C118:D118"/>
    <mergeCell ref="G118:H118"/>
    <mergeCell ref="I118:J118"/>
    <mergeCell ref="L118:M118"/>
    <mergeCell ref="O118:Q118"/>
    <mergeCell ref="A117:B117"/>
    <mergeCell ref="C117:D117"/>
    <mergeCell ref="G117:H117"/>
    <mergeCell ref="I117:J117"/>
    <mergeCell ref="L117:M117"/>
    <mergeCell ref="O117:Q117"/>
    <mergeCell ref="A116:B116"/>
    <mergeCell ref="C116:D116"/>
    <mergeCell ref="G116:H116"/>
    <mergeCell ref="I116:J116"/>
    <mergeCell ref="L116:M116"/>
    <mergeCell ref="O116:Q116"/>
    <mergeCell ref="A115:B115"/>
    <mergeCell ref="C115:D115"/>
    <mergeCell ref="G115:H115"/>
    <mergeCell ref="I115:J115"/>
    <mergeCell ref="L115:M115"/>
    <mergeCell ref="O115:Q115"/>
    <mergeCell ref="A114:B114"/>
    <mergeCell ref="C114:D114"/>
    <mergeCell ref="G114:H114"/>
    <mergeCell ref="I114:J114"/>
    <mergeCell ref="L114:M114"/>
    <mergeCell ref="O114:Q114"/>
    <mergeCell ref="A113:B113"/>
    <mergeCell ref="C113:D113"/>
    <mergeCell ref="G113:H113"/>
    <mergeCell ref="I113:J113"/>
    <mergeCell ref="L113:M113"/>
    <mergeCell ref="O113:Q113"/>
    <mergeCell ref="A112:B112"/>
    <mergeCell ref="C112:D112"/>
    <mergeCell ref="G112:H112"/>
    <mergeCell ref="I112:J112"/>
    <mergeCell ref="L112:M112"/>
    <mergeCell ref="O112:Q112"/>
    <mergeCell ref="A111:B111"/>
    <mergeCell ref="C111:D111"/>
    <mergeCell ref="G111:H111"/>
    <mergeCell ref="I111:J111"/>
    <mergeCell ref="L111:M111"/>
    <mergeCell ref="O111:Q111"/>
    <mergeCell ref="A110:B110"/>
    <mergeCell ref="C110:D110"/>
    <mergeCell ref="G110:H110"/>
    <mergeCell ref="I110:J110"/>
    <mergeCell ref="L110:M110"/>
    <mergeCell ref="O110:Q110"/>
    <mergeCell ref="A109:B109"/>
    <mergeCell ref="C109:D109"/>
    <mergeCell ref="G109:H109"/>
    <mergeCell ref="I109:J109"/>
    <mergeCell ref="L109:M109"/>
    <mergeCell ref="O109:Q109"/>
    <mergeCell ref="A108:B108"/>
    <mergeCell ref="C108:D108"/>
    <mergeCell ref="G108:H108"/>
    <mergeCell ref="I108:J108"/>
    <mergeCell ref="L108:M108"/>
    <mergeCell ref="O108:Q108"/>
    <mergeCell ref="A107:B107"/>
    <mergeCell ref="C107:D107"/>
    <mergeCell ref="G107:H107"/>
    <mergeCell ref="I107:J107"/>
    <mergeCell ref="L107:M107"/>
    <mergeCell ref="O107:Q107"/>
    <mergeCell ref="A106:B106"/>
    <mergeCell ref="C106:D106"/>
    <mergeCell ref="G106:H106"/>
    <mergeCell ref="I106:J106"/>
    <mergeCell ref="L106:M106"/>
    <mergeCell ref="O106:Q106"/>
    <mergeCell ref="A105:B105"/>
    <mergeCell ref="C105:D105"/>
    <mergeCell ref="G105:H105"/>
    <mergeCell ref="I105:J105"/>
    <mergeCell ref="L105:M105"/>
    <mergeCell ref="O105:Q105"/>
    <mergeCell ref="A104:B104"/>
    <mergeCell ref="C104:D104"/>
    <mergeCell ref="G104:H104"/>
    <mergeCell ref="I104:J104"/>
    <mergeCell ref="L104:M104"/>
    <mergeCell ref="O104:Q104"/>
    <mergeCell ref="A103:B103"/>
    <mergeCell ref="C103:D103"/>
    <mergeCell ref="G103:H103"/>
    <mergeCell ref="I103:J103"/>
    <mergeCell ref="L103:M103"/>
    <mergeCell ref="O103:Q103"/>
    <mergeCell ref="A102:B102"/>
    <mergeCell ref="C102:D102"/>
    <mergeCell ref="G102:H102"/>
    <mergeCell ref="I102:J102"/>
    <mergeCell ref="L102:M102"/>
    <mergeCell ref="O102:Q102"/>
    <mergeCell ref="A101:B101"/>
    <mergeCell ref="C101:D101"/>
    <mergeCell ref="G101:H101"/>
    <mergeCell ref="I101:J101"/>
    <mergeCell ref="L101:M101"/>
    <mergeCell ref="O101:Q101"/>
    <mergeCell ref="A100:B100"/>
    <mergeCell ref="C100:D100"/>
    <mergeCell ref="G100:H100"/>
    <mergeCell ref="I100:J100"/>
    <mergeCell ref="L100:M100"/>
    <mergeCell ref="O100:Q100"/>
    <mergeCell ref="A99:B99"/>
    <mergeCell ref="C99:D99"/>
    <mergeCell ref="G99:H99"/>
    <mergeCell ref="I99:J99"/>
    <mergeCell ref="L99:M99"/>
    <mergeCell ref="O99:Q99"/>
    <mergeCell ref="A98:B98"/>
    <mergeCell ref="C98:D98"/>
    <mergeCell ref="G98:H98"/>
    <mergeCell ref="I98:J98"/>
    <mergeCell ref="L98:M98"/>
    <mergeCell ref="O98:Q98"/>
    <mergeCell ref="A97:B97"/>
    <mergeCell ref="C97:D97"/>
    <mergeCell ref="G97:H97"/>
    <mergeCell ref="I97:J97"/>
    <mergeCell ref="L97:M97"/>
    <mergeCell ref="O97:Q97"/>
    <mergeCell ref="A96:B96"/>
    <mergeCell ref="C96:D96"/>
    <mergeCell ref="G96:H96"/>
    <mergeCell ref="I96:J96"/>
    <mergeCell ref="L96:M96"/>
    <mergeCell ref="O96:Q96"/>
    <mergeCell ref="A95:B95"/>
    <mergeCell ref="C95:D95"/>
    <mergeCell ref="G95:H95"/>
    <mergeCell ref="I95:J95"/>
    <mergeCell ref="L95:M95"/>
    <mergeCell ref="O95:Q95"/>
    <mergeCell ref="A94:B94"/>
    <mergeCell ref="C94:D94"/>
    <mergeCell ref="G94:H94"/>
    <mergeCell ref="I94:J94"/>
    <mergeCell ref="L94:M94"/>
    <mergeCell ref="O94:Q94"/>
    <mergeCell ref="A93:B93"/>
    <mergeCell ref="C93:D93"/>
    <mergeCell ref="G93:H93"/>
    <mergeCell ref="I93:J93"/>
    <mergeCell ref="L93:M93"/>
    <mergeCell ref="O93:Q93"/>
    <mergeCell ref="A92:B92"/>
    <mergeCell ref="C92:D92"/>
    <mergeCell ref="G92:H92"/>
    <mergeCell ref="I92:J92"/>
    <mergeCell ref="L92:M92"/>
    <mergeCell ref="O92:Q92"/>
    <mergeCell ref="A91:B91"/>
    <mergeCell ref="C91:D91"/>
    <mergeCell ref="G91:H91"/>
    <mergeCell ref="I91:J91"/>
    <mergeCell ref="L91:M91"/>
    <mergeCell ref="O91:Q91"/>
    <mergeCell ref="A90:B90"/>
    <mergeCell ref="C90:D90"/>
    <mergeCell ref="G90:H90"/>
    <mergeCell ref="I90:J90"/>
    <mergeCell ref="L90:M90"/>
    <mergeCell ref="O90:Q90"/>
    <mergeCell ref="A89:B89"/>
    <mergeCell ref="C89:D89"/>
    <mergeCell ref="G89:H89"/>
    <mergeCell ref="I89:J89"/>
    <mergeCell ref="L89:M89"/>
    <mergeCell ref="O89:Q89"/>
    <mergeCell ref="A88:B88"/>
    <mergeCell ref="C88:D88"/>
    <mergeCell ref="G88:H88"/>
    <mergeCell ref="I88:J88"/>
    <mergeCell ref="L88:M88"/>
    <mergeCell ref="O88:Q88"/>
    <mergeCell ref="A87:B87"/>
    <mergeCell ref="C87:D87"/>
    <mergeCell ref="G87:H87"/>
    <mergeCell ref="I87:J87"/>
    <mergeCell ref="L87:M87"/>
    <mergeCell ref="O87:Q87"/>
    <mergeCell ref="A86:B86"/>
    <mergeCell ref="C86:D86"/>
    <mergeCell ref="G86:H86"/>
    <mergeCell ref="I86:J86"/>
    <mergeCell ref="L86:M86"/>
    <mergeCell ref="O86:Q86"/>
    <mergeCell ref="A85:B85"/>
    <mergeCell ref="C85:D85"/>
    <mergeCell ref="G85:H85"/>
    <mergeCell ref="I85:J85"/>
    <mergeCell ref="L85:M85"/>
    <mergeCell ref="O85:Q85"/>
    <mergeCell ref="A84:B84"/>
    <mergeCell ref="C84:D84"/>
    <mergeCell ref="G84:H84"/>
    <mergeCell ref="I84:J84"/>
    <mergeCell ref="L84:M84"/>
    <mergeCell ref="O84:Q84"/>
    <mergeCell ref="A83:B83"/>
    <mergeCell ref="C83:D83"/>
    <mergeCell ref="G83:H83"/>
    <mergeCell ref="I83:J83"/>
    <mergeCell ref="L83:M83"/>
    <mergeCell ref="O83:Q83"/>
    <mergeCell ref="A82:B82"/>
    <mergeCell ref="C82:D82"/>
    <mergeCell ref="G82:H82"/>
    <mergeCell ref="I82:J82"/>
    <mergeCell ref="L82:M82"/>
    <mergeCell ref="O82:Q82"/>
    <mergeCell ref="A81:B81"/>
    <mergeCell ref="C81:D81"/>
    <mergeCell ref="G81:H81"/>
    <mergeCell ref="I81:J81"/>
    <mergeCell ref="L81:M81"/>
    <mergeCell ref="O81:Q81"/>
    <mergeCell ref="A80:B80"/>
    <mergeCell ref="C80:D80"/>
    <mergeCell ref="G80:H80"/>
    <mergeCell ref="I80:J80"/>
    <mergeCell ref="L80:M80"/>
    <mergeCell ref="O80:Q80"/>
    <mergeCell ref="A79:B79"/>
    <mergeCell ref="C79:D79"/>
    <mergeCell ref="G79:H79"/>
    <mergeCell ref="I79:J79"/>
    <mergeCell ref="L79:M79"/>
    <mergeCell ref="O79:Q79"/>
    <mergeCell ref="A78:B78"/>
    <mergeCell ref="C78:D78"/>
    <mergeCell ref="G78:H78"/>
    <mergeCell ref="I78:J78"/>
    <mergeCell ref="L78:M78"/>
    <mergeCell ref="O78:Q78"/>
    <mergeCell ref="A77:B77"/>
    <mergeCell ref="C77:D77"/>
    <mergeCell ref="G77:H77"/>
    <mergeCell ref="I77:J77"/>
    <mergeCell ref="L77:M77"/>
    <mergeCell ref="O77:Q77"/>
    <mergeCell ref="A76:B76"/>
    <mergeCell ref="C76:D76"/>
    <mergeCell ref="G76:H76"/>
    <mergeCell ref="I76:J76"/>
    <mergeCell ref="L76:M76"/>
    <mergeCell ref="O76:Q76"/>
    <mergeCell ref="A75:B75"/>
    <mergeCell ref="C75:D75"/>
    <mergeCell ref="G75:H75"/>
    <mergeCell ref="I75:J75"/>
    <mergeCell ref="L75:M75"/>
    <mergeCell ref="O75:Q75"/>
    <mergeCell ref="A74:B74"/>
    <mergeCell ref="C74:D74"/>
    <mergeCell ref="G74:H74"/>
    <mergeCell ref="I74:J74"/>
    <mergeCell ref="L74:M74"/>
    <mergeCell ref="O74:Q74"/>
    <mergeCell ref="A73:B73"/>
    <mergeCell ref="C73:D73"/>
    <mergeCell ref="G73:H73"/>
    <mergeCell ref="I73:J73"/>
    <mergeCell ref="L73:M73"/>
    <mergeCell ref="O73:Q73"/>
    <mergeCell ref="A72:B72"/>
    <mergeCell ref="C72:D72"/>
    <mergeCell ref="G72:H72"/>
    <mergeCell ref="I72:J72"/>
    <mergeCell ref="L72:M72"/>
    <mergeCell ref="O72:Q72"/>
    <mergeCell ref="A71:B71"/>
    <mergeCell ref="C71:D71"/>
    <mergeCell ref="G71:H71"/>
    <mergeCell ref="I71:J71"/>
    <mergeCell ref="L71:M71"/>
    <mergeCell ref="O71:Q71"/>
    <mergeCell ref="A70:B70"/>
    <mergeCell ref="C70:D70"/>
    <mergeCell ref="G70:H70"/>
    <mergeCell ref="I70:J70"/>
    <mergeCell ref="L70:M70"/>
    <mergeCell ref="O70:Q70"/>
    <mergeCell ref="A69:B69"/>
    <mergeCell ref="C69:D69"/>
    <mergeCell ref="G69:H69"/>
    <mergeCell ref="I69:J69"/>
    <mergeCell ref="L69:M69"/>
    <mergeCell ref="O69:Q69"/>
    <mergeCell ref="A68:B68"/>
    <mergeCell ref="C68:D68"/>
    <mergeCell ref="G68:H68"/>
    <mergeCell ref="I68:J68"/>
    <mergeCell ref="L68:M68"/>
    <mergeCell ref="O68:Q68"/>
    <mergeCell ref="A67:B67"/>
    <mergeCell ref="C67:D67"/>
    <mergeCell ref="G67:H67"/>
    <mergeCell ref="I67:J67"/>
    <mergeCell ref="L67:M67"/>
    <mergeCell ref="O67:Q67"/>
    <mergeCell ref="A66:B66"/>
    <mergeCell ref="C66:D66"/>
    <mergeCell ref="G66:H66"/>
    <mergeCell ref="I66:J66"/>
    <mergeCell ref="L66:M66"/>
    <mergeCell ref="O66:Q66"/>
    <mergeCell ref="A65:B65"/>
    <mergeCell ref="C65:D65"/>
    <mergeCell ref="G65:H65"/>
    <mergeCell ref="I65:J65"/>
    <mergeCell ref="L65:M65"/>
    <mergeCell ref="O65:Q65"/>
    <mergeCell ref="A64:B64"/>
    <mergeCell ref="C64:D64"/>
    <mergeCell ref="G64:H64"/>
    <mergeCell ref="I64:J64"/>
    <mergeCell ref="L64:M64"/>
    <mergeCell ref="O64:Q64"/>
    <mergeCell ref="A63:B63"/>
    <mergeCell ref="C63:D63"/>
    <mergeCell ref="G63:H63"/>
    <mergeCell ref="I63:J63"/>
    <mergeCell ref="L63:M63"/>
    <mergeCell ref="O63:Q63"/>
    <mergeCell ref="A62:B62"/>
    <mergeCell ref="C62:D62"/>
    <mergeCell ref="G62:H62"/>
    <mergeCell ref="I62:J62"/>
    <mergeCell ref="L62:M62"/>
    <mergeCell ref="O62:Q62"/>
    <mergeCell ref="A61:B61"/>
    <mergeCell ref="C61:D61"/>
    <mergeCell ref="G61:H61"/>
    <mergeCell ref="I61:J61"/>
    <mergeCell ref="L61:M61"/>
    <mergeCell ref="O61:Q61"/>
    <mergeCell ref="A60:B60"/>
    <mergeCell ref="C60:D60"/>
    <mergeCell ref="G60:H60"/>
    <mergeCell ref="I60:J60"/>
    <mergeCell ref="L60:M60"/>
    <mergeCell ref="O60:Q60"/>
    <mergeCell ref="A59:B59"/>
    <mergeCell ref="C59:D59"/>
    <mergeCell ref="G59:H59"/>
    <mergeCell ref="I59:J59"/>
    <mergeCell ref="L59:M59"/>
    <mergeCell ref="O59:Q59"/>
    <mergeCell ref="A58:B58"/>
    <mergeCell ref="C58:D58"/>
    <mergeCell ref="G58:H58"/>
    <mergeCell ref="I58:J58"/>
    <mergeCell ref="L58:M58"/>
    <mergeCell ref="O58:Q58"/>
    <mergeCell ref="A57:B57"/>
    <mergeCell ref="C57:D57"/>
    <mergeCell ref="G57:H57"/>
    <mergeCell ref="I57:J57"/>
    <mergeCell ref="L57:M57"/>
    <mergeCell ref="O57:Q57"/>
    <mergeCell ref="A56:B56"/>
    <mergeCell ref="C56:D56"/>
    <mergeCell ref="G56:H56"/>
    <mergeCell ref="I56:J56"/>
    <mergeCell ref="L56:M56"/>
    <mergeCell ref="O56:Q56"/>
    <mergeCell ref="A55:B55"/>
    <mergeCell ref="C55:D55"/>
    <mergeCell ref="G55:H55"/>
    <mergeCell ref="I55:J55"/>
    <mergeCell ref="L55:M55"/>
    <mergeCell ref="O55:Q55"/>
    <mergeCell ref="A54:B54"/>
    <mergeCell ref="C54:D54"/>
    <mergeCell ref="G54:H54"/>
    <mergeCell ref="I54:J54"/>
    <mergeCell ref="L54:M54"/>
    <mergeCell ref="O54:Q54"/>
    <mergeCell ref="A53:B53"/>
    <mergeCell ref="C53:D53"/>
    <mergeCell ref="G53:H53"/>
    <mergeCell ref="I53:J53"/>
    <mergeCell ref="L53:M53"/>
    <mergeCell ref="O53:Q53"/>
    <mergeCell ref="A52:B52"/>
    <mergeCell ref="C52:D52"/>
    <mergeCell ref="G52:H52"/>
    <mergeCell ref="I52:J52"/>
    <mergeCell ref="L52:M52"/>
    <mergeCell ref="O52:Q52"/>
    <mergeCell ref="A51:B51"/>
    <mergeCell ref="C51:D51"/>
    <mergeCell ref="G51:H51"/>
    <mergeCell ref="I51:J51"/>
    <mergeCell ref="L51:M51"/>
    <mergeCell ref="O51:Q51"/>
    <mergeCell ref="A50:B50"/>
    <mergeCell ref="C50:D50"/>
    <mergeCell ref="G50:H50"/>
    <mergeCell ref="I50:J50"/>
    <mergeCell ref="L50:M50"/>
    <mergeCell ref="O50:Q50"/>
    <mergeCell ref="A49:B49"/>
    <mergeCell ref="C49:D49"/>
    <mergeCell ref="G49:H49"/>
    <mergeCell ref="I49:J49"/>
    <mergeCell ref="L49:M49"/>
    <mergeCell ref="O49:Q49"/>
    <mergeCell ref="A48:B48"/>
    <mergeCell ref="C48:D48"/>
    <mergeCell ref="G48:H48"/>
    <mergeCell ref="I48:J48"/>
    <mergeCell ref="L48:M48"/>
    <mergeCell ref="O48:Q48"/>
    <mergeCell ref="A47:B47"/>
    <mergeCell ref="C47:D47"/>
    <mergeCell ref="G47:H47"/>
    <mergeCell ref="I47:J47"/>
    <mergeCell ref="L47:M47"/>
    <mergeCell ref="O47:Q47"/>
    <mergeCell ref="A46:B46"/>
    <mergeCell ref="C46:D46"/>
    <mergeCell ref="G46:H46"/>
    <mergeCell ref="I46:J46"/>
    <mergeCell ref="L46:M46"/>
    <mergeCell ref="O46:Q46"/>
    <mergeCell ref="A45:B45"/>
    <mergeCell ref="C45:D45"/>
    <mergeCell ref="G45:H45"/>
    <mergeCell ref="I45:J45"/>
    <mergeCell ref="L45:M45"/>
    <mergeCell ref="O45:Q45"/>
    <mergeCell ref="A44:B44"/>
    <mergeCell ref="C44:D44"/>
    <mergeCell ref="G44:H44"/>
    <mergeCell ref="I44:J44"/>
    <mergeCell ref="L44:M44"/>
    <mergeCell ref="O44:Q44"/>
    <mergeCell ref="A43:B43"/>
    <mergeCell ref="C43:D43"/>
    <mergeCell ref="G43:H43"/>
    <mergeCell ref="I43:J43"/>
    <mergeCell ref="L43:M43"/>
    <mergeCell ref="O43:Q43"/>
    <mergeCell ref="A42:B42"/>
    <mergeCell ref="C42:D42"/>
    <mergeCell ref="G42:H42"/>
    <mergeCell ref="I42:J42"/>
    <mergeCell ref="L42:M42"/>
    <mergeCell ref="O42:Q42"/>
    <mergeCell ref="A41:B41"/>
    <mergeCell ref="C41:D41"/>
    <mergeCell ref="G41:H41"/>
    <mergeCell ref="I41:J41"/>
    <mergeCell ref="L41:M41"/>
    <mergeCell ref="O41:Q41"/>
    <mergeCell ref="A40:B40"/>
    <mergeCell ref="C40:D40"/>
    <mergeCell ref="G40:H40"/>
    <mergeCell ref="I40:J40"/>
    <mergeCell ref="L40:M40"/>
    <mergeCell ref="O40:Q40"/>
    <mergeCell ref="A39:B39"/>
    <mergeCell ref="C39:D39"/>
    <mergeCell ref="G39:H39"/>
    <mergeCell ref="I39:J39"/>
    <mergeCell ref="L39:M39"/>
    <mergeCell ref="O39:Q39"/>
    <mergeCell ref="A38:B38"/>
    <mergeCell ref="C38:D38"/>
    <mergeCell ref="G38:H38"/>
    <mergeCell ref="I38:J38"/>
    <mergeCell ref="L38:M38"/>
    <mergeCell ref="O38:Q38"/>
    <mergeCell ref="A37:B37"/>
    <mergeCell ref="C37:D37"/>
    <mergeCell ref="G37:H37"/>
    <mergeCell ref="I37:J37"/>
    <mergeCell ref="L37:M37"/>
    <mergeCell ref="O37:Q37"/>
    <mergeCell ref="A36:B36"/>
    <mergeCell ref="C36:D36"/>
    <mergeCell ref="G36:H36"/>
    <mergeCell ref="I36:J36"/>
    <mergeCell ref="L36:M36"/>
    <mergeCell ref="O36:Q36"/>
    <mergeCell ref="A35:B35"/>
    <mergeCell ref="C35:D35"/>
    <mergeCell ref="G35:H35"/>
    <mergeCell ref="I35:J35"/>
    <mergeCell ref="L35:M35"/>
    <mergeCell ref="O35:Q35"/>
    <mergeCell ref="A34:B34"/>
    <mergeCell ref="C34:D34"/>
    <mergeCell ref="G34:H34"/>
    <mergeCell ref="I34:J34"/>
    <mergeCell ref="L34:M34"/>
    <mergeCell ref="O34:Q34"/>
    <mergeCell ref="A33:B33"/>
    <mergeCell ref="C33:D33"/>
    <mergeCell ref="G33:H33"/>
    <mergeCell ref="I33:J33"/>
    <mergeCell ref="L33:M33"/>
    <mergeCell ref="O33:Q33"/>
    <mergeCell ref="A32:B32"/>
    <mergeCell ref="C32:D32"/>
    <mergeCell ref="G32:H32"/>
    <mergeCell ref="I32:J32"/>
    <mergeCell ref="L32:M32"/>
    <mergeCell ref="O32:Q32"/>
    <mergeCell ref="A31:B31"/>
    <mergeCell ref="C31:D31"/>
    <mergeCell ref="G31:H31"/>
    <mergeCell ref="I31:J31"/>
    <mergeCell ref="L31:M31"/>
    <mergeCell ref="O31:Q31"/>
    <mergeCell ref="A30:B30"/>
    <mergeCell ref="C30:D30"/>
    <mergeCell ref="G30:H30"/>
    <mergeCell ref="I30:J30"/>
    <mergeCell ref="L30:M30"/>
    <mergeCell ref="O30:Q30"/>
    <mergeCell ref="A29:B29"/>
    <mergeCell ref="C29:D29"/>
    <mergeCell ref="G29:H29"/>
    <mergeCell ref="I29:J29"/>
    <mergeCell ref="L29:M29"/>
    <mergeCell ref="O29:Q29"/>
    <mergeCell ref="A28:B28"/>
    <mergeCell ref="C28:D28"/>
    <mergeCell ref="G28:H28"/>
    <mergeCell ref="I28:J28"/>
    <mergeCell ref="L28:M28"/>
    <mergeCell ref="O28:Q28"/>
    <mergeCell ref="A27:B27"/>
    <mergeCell ref="C27:D27"/>
    <mergeCell ref="G27:H27"/>
    <mergeCell ref="I27:J27"/>
    <mergeCell ref="L27:M27"/>
    <mergeCell ref="O27:Q27"/>
    <mergeCell ref="A26:B26"/>
    <mergeCell ref="C26:D26"/>
    <mergeCell ref="G26:H26"/>
    <mergeCell ref="I26:J26"/>
    <mergeCell ref="L26:M26"/>
    <mergeCell ref="O26:Q26"/>
    <mergeCell ref="A25:B25"/>
    <mergeCell ref="C25:D25"/>
    <mergeCell ref="G25:H25"/>
    <mergeCell ref="I25:J25"/>
    <mergeCell ref="L25:M25"/>
    <mergeCell ref="O25:Q25"/>
    <mergeCell ref="A24:B24"/>
    <mergeCell ref="C24:D24"/>
    <mergeCell ref="G24:H24"/>
    <mergeCell ref="I24:J24"/>
    <mergeCell ref="L24:M24"/>
    <mergeCell ref="O24:Q24"/>
    <mergeCell ref="A23:B23"/>
    <mergeCell ref="C23:D23"/>
    <mergeCell ref="G23:H23"/>
    <mergeCell ref="I23:J23"/>
    <mergeCell ref="L23:M23"/>
    <mergeCell ref="O23:Q23"/>
    <mergeCell ref="A22:B22"/>
    <mergeCell ref="C22:D22"/>
    <mergeCell ref="G22:H22"/>
    <mergeCell ref="I22:J22"/>
    <mergeCell ref="L22:M22"/>
    <mergeCell ref="O22:Q22"/>
    <mergeCell ref="A21:B21"/>
    <mergeCell ref="C21:D21"/>
    <mergeCell ref="G21:H21"/>
    <mergeCell ref="I21:J21"/>
    <mergeCell ref="L21:M21"/>
    <mergeCell ref="O21:Q21"/>
    <mergeCell ref="A20:B20"/>
    <mergeCell ref="C20:D20"/>
    <mergeCell ref="G20:H20"/>
    <mergeCell ref="I20:J20"/>
    <mergeCell ref="L20:M20"/>
    <mergeCell ref="O20:Q20"/>
    <mergeCell ref="A19:B19"/>
    <mergeCell ref="C19:D19"/>
    <mergeCell ref="G19:H19"/>
    <mergeCell ref="I19:J19"/>
    <mergeCell ref="L19:M19"/>
    <mergeCell ref="O19:Q19"/>
    <mergeCell ref="A18:B18"/>
    <mergeCell ref="C18:D18"/>
    <mergeCell ref="G18:H18"/>
    <mergeCell ref="I18:J18"/>
    <mergeCell ref="L18:M18"/>
    <mergeCell ref="O18:Q18"/>
    <mergeCell ref="A17:B17"/>
    <mergeCell ref="C17:D17"/>
    <mergeCell ref="G17:H17"/>
    <mergeCell ref="I17:J17"/>
    <mergeCell ref="L17:M17"/>
    <mergeCell ref="O17:Q17"/>
    <mergeCell ref="A16:B16"/>
    <mergeCell ref="C16:D16"/>
    <mergeCell ref="G16:H16"/>
    <mergeCell ref="I16:J16"/>
    <mergeCell ref="L16:M16"/>
    <mergeCell ref="O16:Q16"/>
    <mergeCell ref="A15:B15"/>
    <mergeCell ref="C15:D15"/>
    <mergeCell ref="G15:H15"/>
    <mergeCell ref="I15:J15"/>
    <mergeCell ref="L15:M15"/>
    <mergeCell ref="O15:Q15"/>
    <mergeCell ref="A14:B14"/>
    <mergeCell ref="C14:D14"/>
    <mergeCell ref="G14:H14"/>
    <mergeCell ref="I14:J14"/>
    <mergeCell ref="L14:M14"/>
    <mergeCell ref="O14:Q14"/>
    <mergeCell ref="A13:B13"/>
    <mergeCell ref="C13:D13"/>
    <mergeCell ref="G13:H13"/>
    <mergeCell ref="I13:J13"/>
    <mergeCell ref="L13:M13"/>
    <mergeCell ref="O13:Q13"/>
    <mergeCell ref="A12:B12"/>
    <mergeCell ref="C12:D12"/>
    <mergeCell ref="G12:H12"/>
    <mergeCell ref="I12:J12"/>
    <mergeCell ref="L12:M12"/>
    <mergeCell ref="O12:Q12"/>
    <mergeCell ref="A11:B11"/>
    <mergeCell ref="C11:D11"/>
    <mergeCell ref="G11:H11"/>
    <mergeCell ref="I11:J11"/>
    <mergeCell ref="L11:M11"/>
    <mergeCell ref="O11:Q11"/>
    <mergeCell ref="A10:B10"/>
    <mergeCell ref="C10:D10"/>
    <mergeCell ref="G10:H10"/>
    <mergeCell ref="I10:J10"/>
    <mergeCell ref="L10:M10"/>
    <mergeCell ref="O10:Q10"/>
    <mergeCell ref="A9:B9"/>
    <mergeCell ref="C9:D9"/>
    <mergeCell ref="G9:H9"/>
    <mergeCell ref="I9:J9"/>
    <mergeCell ref="L9:M9"/>
    <mergeCell ref="O9:Q9"/>
    <mergeCell ref="A8:B8"/>
    <mergeCell ref="C8:D8"/>
    <mergeCell ref="G8:H8"/>
    <mergeCell ref="I8:J8"/>
    <mergeCell ref="L8:M8"/>
    <mergeCell ref="O8:Q8"/>
    <mergeCell ref="A7:B7"/>
    <mergeCell ref="C7:D7"/>
    <mergeCell ref="G7:H7"/>
    <mergeCell ref="I7:J7"/>
    <mergeCell ref="L7:M7"/>
    <mergeCell ref="O7:Q7"/>
    <mergeCell ref="I5:J5"/>
    <mergeCell ref="L5:M5"/>
    <mergeCell ref="O5:Q5"/>
    <mergeCell ref="A6:B6"/>
    <mergeCell ref="C6:D6"/>
    <mergeCell ref="G6:H6"/>
    <mergeCell ref="I6:J6"/>
    <mergeCell ref="L6:M6"/>
    <mergeCell ref="O6:Q6"/>
    <mergeCell ref="A1:P2"/>
    <mergeCell ref="A3:Q3"/>
    <mergeCell ref="A4:B5"/>
    <mergeCell ref="C4:D5"/>
    <mergeCell ref="E4:E5"/>
    <mergeCell ref="F4:F5"/>
    <mergeCell ref="G4:H5"/>
    <mergeCell ref="I4:K4"/>
    <mergeCell ref="L4:N4"/>
    <mergeCell ref="O4:R4"/>
  </mergeCells>
  <pageMargins left="1.1811023622047245" right="0.39370078740157483" top="0.62992125984251968" bottom="0.47244094488188981" header="0.11811023622047245" footer="0.19685039370078741"/>
  <pageSetup paperSize="9" scale="53" firstPageNumber="8" fitToHeight="0" orientation="portrait" useFirstPageNumber="1" horizontalDpi="300" verticalDpi="300" r:id="rId1"/>
  <headerFooter alignWithMargins="0">
    <oddFooter>&amp;CСтраница &amp;P</oddFooter>
  </headerFooter>
  <rowBreaks count="1" manualBreakCount="1">
    <brk id="1276" max="18" man="1"/>
  </rowBreaks>
  <ignoredErrors>
    <ignoredError sqref="C7:F12 C13:F413 A414:H1292 A13:B413 G13:H4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2"/>
  <sheetViews>
    <sheetView view="pageLayout" topLeftCell="A82" zoomScaleNormal="90" workbookViewId="0">
      <selection activeCell="W12" sqref="W12"/>
    </sheetView>
  </sheetViews>
  <sheetFormatPr defaultColWidth="9.140625" defaultRowHeight="44.25" customHeight="1" x14ac:dyDescent="0.2"/>
  <cols>
    <col min="1" max="1" width="95.28515625" style="1" customWidth="1"/>
    <col min="2" max="2" width="19.140625" style="1" customWidth="1"/>
    <col min="3" max="3" width="17.85546875" style="1" customWidth="1"/>
    <col min="4" max="4" width="10.7109375" style="1" customWidth="1"/>
    <col min="5" max="5" width="22" style="1" hidden="1" customWidth="1"/>
    <col min="6" max="6" width="20.85546875" style="4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407"/>
      <c r="B1" s="407"/>
      <c r="C1" s="407"/>
      <c r="D1" s="407"/>
      <c r="E1" s="407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0" ht="44.25" customHeight="1" x14ac:dyDescent="0.25">
      <c r="A2" s="409" t="s">
        <v>62</v>
      </c>
      <c r="B2" s="409"/>
      <c r="C2" s="409"/>
      <c r="D2" s="409"/>
      <c r="E2" s="409"/>
      <c r="F2" s="409"/>
      <c r="G2" s="409"/>
      <c r="H2" s="409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</row>
    <row r="3" spans="1:20" ht="20.100000000000001" customHeight="1" x14ac:dyDescent="0.25">
      <c r="A3" s="2"/>
      <c r="B3" s="2"/>
      <c r="C3" s="21" t="s">
        <v>61</v>
      </c>
      <c r="D3" s="2"/>
      <c r="E3" s="2"/>
      <c r="F3" s="411" t="s">
        <v>0</v>
      </c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</row>
    <row r="4" spans="1:20" ht="42.75" customHeight="1" x14ac:dyDescent="0.2">
      <c r="A4" s="405" t="s">
        <v>1</v>
      </c>
      <c r="B4" s="405" t="s">
        <v>1014</v>
      </c>
      <c r="C4" s="38" t="s">
        <v>64</v>
      </c>
      <c r="D4" s="405" t="s">
        <v>63</v>
      </c>
      <c r="E4" s="38" t="s">
        <v>3</v>
      </c>
      <c r="F4" s="405" t="s">
        <v>4</v>
      </c>
      <c r="G4" s="414" t="s">
        <v>3</v>
      </c>
      <c r="H4" s="402" t="s">
        <v>4</v>
      </c>
      <c r="S4" s="405"/>
      <c r="T4" s="405"/>
    </row>
    <row r="5" spans="1:20" ht="26.65" hidden="1" customHeight="1" x14ac:dyDescent="0.2">
      <c r="A5" s="406"/>
      <c r="B5" s="413"/>
      <c r="C5" s="39"/>
      <c r="D5" s="413"/>
      <c r="E5" s="39"/>
      <c r="F5" s="413"/>
      <c r="G5" s="415"/>
      <c r="H5" s="403"/>
      <c r="S5" s="406"/>
      <c r="T5" s="406"/>
    </row>
    <row r="6" spans="1:20" ht="44.1" hidden="1" customHeight="1" x14ac:dyDescent="0.2">
      <c r="A6" s="406"/>
      <c r="B6" s="413"/>
      <c r="C6" s="39"/>
      <c r="D6" s="413"/>
      <c r="E6" s="39"/>
      <c r="F6" s="413"/>
      <c r="G6" s="416"/>
      <c r="H6" s="404"/>
      <c r="S6" s="406"/>
      <c r="T6" s="406"/>
    </row>
    <row r="7" spans="1:20" ht="22.15" customHeight="1" x14ac:dyDescent="0.2">
      <c r="A7" s="38">
        <v>1</v>
      </c>
      <c r="B7" s="38">
        <v>2</v>
      </c>
      <c r="C7" s="38">
        <v>3</v>
      </c>
      <c r="D7" s="38">
        <v>4</v>
      </c>
      <c r="E7" s="3">
        <v>3</v>
      </c>
      <c r="F7" s="3">
        <v>4</v>
      </c>
      <c r="G7" s="3">
        <v>3</v>
      </c>
      <c r="H7" s="3">
        <v>4</v>
      </c>
      <c r="S7" s="3"/>
      <c r="T7" s="3"/>
    </row>
    <row r="8" spans="1:20" ht="22.15" customHeight="1" x14ac:dyDescent="0.2">
      <c r="A8" s="230"/>
      <c r="B8" s="230"/>
      <c r="C8" s="230"/>
      <c r="D8" s="230"/>
      <c r="E8" s="3"/>
      <c r="F8" s="3"/>
      <c r="G8" s="3"/>
      <c r="H8" s="3"/>
      <c r="S8" s="3"/>
      <c r="T8" s="3"/>
    </row>
    <row r="9" spans="1:20" s="8" customFormat="1" ht="29.25" customHeight="1" x14ac:dyDescent="0.2">
      <c r="A9" s="24" t="s">
        <v>7</v>
      </c>
      <c r="B9" s="22">
        <v>5616588.0999999996</v>
      </c>
      <c r="C9" s="22">
        <v>5576087.5999999996</v>
      </c>
      <c r="D9" s="22">
        <v>99.278912762002264</v>
      </c>
      <c r="E9" s="5">
        <f>SUM(E10:E24)</f>
        <v>0</v>
      </c>
      <c r="F9" s="5">
        <f>E9-D9</f>
        <v>-99.278912762002264</v>
      </c>
      <c r="G9" s="6" t="e">
        <f>#REF!+G16+G17+G18+#REF!+#REF!+#REF!+G19+G20+#REF!+G21+#REF!+G22+G23+#REF!+#REF!+#REF!+#REF!+#REF!+#REF!+#REF!</f>
        <v>#REF!</v>
      </c>
      <c r="H9" s="6" t="e">
        <f>G9-F9</f>
        <v>#REF!</v>
      </c>
      <c r="I9" s="7"/>
      <c r="S9" s="6"/>
      <c r="T9" s="6"/>
    </row>
    <row r="10" spans="1:20" s="8" customFormat="1" ht="56.25" customHeight="1" x14ac:dyDescent="0.2">
      <c r="A10" s="25" t="s">
        <v>37</v>
      </c>
      <c r="B10" s="26">
        <v>89</v>
      </c>
      <c r="C10" s="26">
        <v>71.3</v>
      </c>
      <c r="D10" s="26">
        <v>80.112359550561791</v>
      </c>
      <c r="E10" s="15"/>
      <c r="F10" s="15">
        <f>E10-D10</f>
        <v>-80.112359550561791</v>
      </c>
      <c r="G10" s="6"/>
      <c r="H10" s="6"/>
      <c r="I10" s="7"/>
      <c r="S10" s="6"/>
      <c r="T10" s="6"/>
    </row>
    <row r="11" spans="1:20" s="8" customFormat="1" ht="72.75" customHeight="1" x14ac:dyDescent="0.2">
      <c r="A11" s="25" t="s">
        <v>8</v>
      </c>
      <c r="B11" s="26">
        <v>85916</v>
      </c>
      <c r="C11" s="26">
        <v>80823.199999999997</v>
      </c>
      <c r="D11" s="26">
        <v>94.072349736952361</v>
      </c>
      <c r="E11" s="15"/>
      <c r="F11" s="15">
        <f t="shared" ref="F11:F24" si="0">E11-D11</f>
        <v>-94.072349736952361</v>
      </c>
      <c r="G11" s="6"/>
      <c r="H11" s="6"/>
      <c r="I11" s="7"/>
      <c r="S11" s="6"/>
      <c r="T11" s="6"/>
    </row>
    <row r="12" spans="1:20" s="8" customFormat="1" ht="222.75" customHeight="1" x14ac:dyDescent="0.2">
      <c r="A12" s="25" t="s">
        <v>38</v>
      </c>
      <c r="B12" s="26">
        <v>331336</v>
      </c>
      <c r="C12" s="26">
        <v>327110.5</v>
      </c>
      <c r="D12" s="26">
        <v>98.724708453050681</v>
      </c>
      <c r="E12" s="15"/>
      <c r="F12" s="15">
        <f t="shared" si="0"/>
        <v>-98.724708453050681</v>
      </c>
      <c r="G12" s="6"/>
      <c r="H12" s="6"/>
      <c r="I12" s="7"/>
      <c r="S12" s="6"/>
      <c r="T12" s="6"/>
    </row>
    <row r="13" spans="1:20" s="8" customFormat="1" ht="176.25" customHeight="1" x14ac:dyDescent="0.2">
      <c r="A13" s="25" t="s">
        <v>39</v>
      </c>
      <c r="B13" s="26">
        <v>4892575.7</v>
      </c>
      <c r="C13" s="26">
        <v>4864570.7</v>
      </c>
      <c r="D13" s="26">
        <v>99.427602111501315</v>
      </c>
      <c r="E13" s="15"/>
      <c r="F13" s="15">
        <f t="shared" si="0"/>
        <v>-99.427602111501315</v>
      </c>
      <c r="G13" s="6"/>
      <c r="H13" s="6"/>
      <c r="I13" s="7"/>
      <c r="S13" s="6"/>
      <c r="T13" s="6"/>
    </row>
    <row r="14" spans="1:20" s="8" customFormat="1" ht="68.25" customHeight="1" x14ac:dyDescent="0.2">
      <c r="A14" s="27" t="s">
        <v>9</v>
      </c>
      <c r="B14" s="28">
        <v>4363</v>
      </c>
      <c r="C14" s="28">
        <v>4360.8</v>
      </c>
      <c r="D14" s="26">
        <v>99.949575979830399</v>
      </c>
      <c r="E14" s="16"/>
      <c r="F14" s="15">
        <f t="shared" si="0"/>
        <v>-99.949575979830399</v>
      </c>
      <c r="G14" s="9"/>
      <c r="H14" s="9"/>
      <c r="S14" s="9"/>
      <c r="T14" s="9"/>
    </row>
    <row r="15" spans="1:20" s="8" customFormat="1" ht="65.25" customHeight="1" x14ac:dyDescent="0.2">
      <c r="A15" s="27" t="s">
        <v>6</v>
      </c>
      <c r="B15" s="28">
        <v>13909</v>
      </c>
      <c r="C15" s="28">
        <v>13278.7</v>
      </c>
      <c r="D15" s="26">
        <v>95.46840175425983</v>
      </c>
      <c r="E15" s="16"/>
      <c r="F15" s="15">
        <f t="shared" si="0"/>
        <v>-95.46840175425983</v>
      </c>
      <c r="G15" s="9"/>
      <c r="H15" s="9"/>
      <c r="S15" s="9"/>
      <c r="T15" s="9"/>
    </row>
    <row r="16" spans="1:20" s="8" customFormat="1" ht="71.25" customHeight="1" x14ac:dyDescent="0.2">
      <c r="A16" s="27" t="s">
        <v>10</v>
      </c>
      <c r="B16" s="29">
        <v>135261</v>
      </c>
      <c r="C16" s="29">
        <v>135260.20000000001</v>
      </c>
      <c r="D16" s="26">
        <v>99.999408550875728</v>
      </c>
      <c r="E16" s="17"/>
      <c r="F16" s="15">
        <f t="shared" si="0"/>
        <v>-99.999408550875728</v>
      </c>
      <c r="G16" s="17">
        <f>126867</f>
        <v>126867</v>
      </c>
      <c r="H16" s="17">
        <f t="shared" ref="H16:H70" si="1">G16-F16</f>
        <v>126966.99940855088</v>
      </c>
      <c r="S16" s="17"/>
      <c r="T16" s="17"/>
    </row>
    <row r="17" spans="1:20" s="8" customFormat="1" ht="72" customHeight="1" x14ac:dyDescent="0.2">
      <c r="A17" s="27" t="s">
        <v>40</v>
      </c>
      <c r="B17" s="26">
        <v>4840</v>
      </c>
      <c r="C17" s="26">
        <v>4551.8999999999996</v>
      </c>
      <c r="D17" s="26">
        <v>94.047520661157009</v>
      </c>
      <c r="E17" s="15"/>
      <c r="F17" s="15">
        <f t="shared" si="0"/>
        <v>-94.047520661157009</v>
      </c>
      <c r="G17" s="18">
        <v>8612</v>
      </c>
      <c r="H17" s="18">
        <f t="shared" si="1"/>
        <v>8706.0475206611573</v>
      </c>
      <c r="S17" s="18"/>
      <c r="T17" s="18"/>
    </row>
    <row r="18" spans="1:20" s="8" customFormat="1" ht="49.5" customHeight="1" x14ac:dyDescent="0.2">
      <c r="A18" s="30" t="s">
        <v>11</v>
      </c>
      <c r="B18" s="26">
        <v>1460</v>
      </c>
      <c r="C18" s="26">
        <v>1236.0999999999999</v>
      </c>
      <c r="D18" s="26">
        <v>84.664383561643831</v>
      </c>
      <c r="E18" s="15"/>
      <c r="F18" s="15">
        <f t="shared" si="0"/>
        <v>-84.664383561643831</v>
      </c>
      <c r="G18" s="18">
        <v>82244</v>
      </c>
      <c r="H18" s="18">
        <f t="shared" si="1"/>
        <v>82328.664383561641</v>
      </c>
      <c r="S18" s="18"/>
      <c r="T18" s="18"/>
    </row>
    <row r="19" spans="1:20" s="8" customFormat="1" ht="155.25" customHeight="1" x14ac:dyDescent="0.2">
      <c r="A19" s="30" t="s">
        <v>12</v>
      </c>
      <c r="B19" s="26">
        <v>996</v>
      </c>
      <c r="C19" s="26">
        <v>846.6</v>
      </c>
      <c r="D19" s="26">
        <v>85</v>
      </c>
      <c r="E19" s="15"/>
      <c r="F19" s="15">
        <f t="shared" si="0"/>
        <v>-85</v>
      </c>
      <c r="G19" s="18">
        <f>110898-9876</f>
        <v>101022</v>
      </c>
      <c r="H19" s="18">
        <f>G19-F19</f>
        <v>101107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8" customFormat="1" ht="49.5" customHeight="1" x14ac:dyDescent="0.2">
      <c r="A20" s="31" t="s">
        <v>41</v>
      </c>
      <c r="B20" s="28">
        <v>3983</v>
      </c>
      <c r="C20" s="28">
        <v>3839.8</v>
      </c>
      <c r="D20" s="26">
        <v>96.404720060256082</v>
      </c>
      <c r="E20" s="16"/>
      <c r="F20" s="15">
        <f t="shared" si="0"/>
        <v>-96.404720060256082</v>
      </c>
      <c r="G20" s="9">
        <v>102149</v>
      </c>
      <c r="H20" s="9">
        <f t="shared" si="1"/>
        <v>102245.40472006025</v>
      </c>
      <c r="S20" s="9"/>
      <c r="T20" s="9"/>
    </row>
    <row r="21" spans="1:20" s="8" customFormat="1" ht="57" customHeight="1" x14ac:dyDescent="0.2">
      <c r="A21" s="30" t="s">
        <v>13</v>
      </c>
      <c r="B21" s="26">
        <v>4566</v>
      </c>
      <c r="C21" s="26">
        <v>4522.8999999999996</v>
      </c>
      <c r="D21" s="26">
        <v>99.05606657906263</v>
      </c>
      <c r="E21" s="15"/>
      <c r="F21" s="15">
        <f t="shared" si="0"/>
        <v>-99.05606657906263</v>
      </c>
      <c r="G21" s="18">
        <f>1689490-62850</f>
        <v>1626640</v>
      </c>
      <c r="H21" s="18">
        <f t="shared" si="1"/>
        <v>1626739.056066579</v>
      </c>
      <c r="S21" s="18"/>
      <c r="T21" s="18"/>
    </row>
    <row r="22" spans="1:20" s="8" customFormat="1" ht="43.5" customHeight="1" x14ac:dyDescent="0.2">
      <c r="A22" s="32" t="s">
        <v>31</v>
      </c>
      <c r="B22" s="26">
        <v>14436</v>
      </c>
      <c r="C22" s="26">
        <v>13976.3</v>
      </c>
      <c r="D22" s="26">
        <v>96.815599889165966</v>
      </c>
      <c r="E22" s="15"/>
      <c r="F22" s="15">
        <f t="shared" si="0"/>
        <v>-96.815599889165966</v>
      </c>
      <c r="G22" s="18">
        <f>34305-27221</f>
        <v>7084</v>
      </c>
      <c r="H22" s="18">
        <f t="shared" si="1"/>
        <v>7180.8155998891662</v>
      </c>
      <c r="S22" s="18"/>
      <c r="T22" s="18"/>
    </row>
    <row r="23" spans="1:20" s="8" customFormat="1" ht="91.5" customHeight="1" x14ac:dyDescent="0.2">
      <c r="A23" s="32" t="s">
        <v>14</v>
      </c>
      <c r="B23" s="33">
        <v>6343.8</v>
      </c>
      <c r="C23" s="33">
        <v>5205.5</v>
      </c>
      <c r="D23" s="26">
        <v>82.056496106434622</v>
      </c>
      <c r="E23" s="19"/>
      <c r="F23" s="15">
        <f t="shared" si="0"/>
        <v>-82.056496106434622</v>
      </c>
      <c r="G23" s="20">
        <f>1180869+69004+9000</f>
        <v>1258873</v>
      </c>
      <c r="H23" s="20">
        <f t="shared" si="1"/>
        <v>1258955.0564961063</v>
      </c>
      <c r="S23" s="20"/>
      <c r="T23" s="20"/>
    </row>
    <row r="24" spans="1:20" s="8" customFormat="1" ht="59.25" customHeight="1" x14ac:dyDescent="0.2">
      <c r="A24" s="34" t="s">
        <v>42</v>
      </c>
      <c r="B24" s="28">
        <v>1268</v>
      </c>
      <c r="C24" s="28">
        <v>1187.5</v>
      </c>
      <c r="D24" s="26">
        <v>93.651419558359621</v>
      </c>
      <c r="E24" s="16"/>
      <c r="F24" s="16">
        <f t="shared" si="0"/>
        <v>-93.651419558359621</v>
      </c>
      <c r="G24" s="9"/>
      <c r="H24" s="9"/>
      <c r="S24" s="9"/>
      <c r="T24" s="9"/>
    </row>
    <row r="25" spans="1:20" s="8" customFormat="1" ht="183" customHeight="1" x14ac:dyDescent="0.2">
      <c r="A25" s="34" t="s">
        <v>66</v>
      </c>
      <c r="B25" s="28">
        <v>6372.6</v>
      </c>
      <c r="C25" s="28">
        <v>6372.6</v>
      </c>
      <c r="D25" s="26">
        <v>100</v>
      </c>
      <c r="E25" s="16"/>
      <c r="F25" s="16"/>
      <c r="G25" s="9"/>
      <c r="H25" s="9"/>
      <c r="S25" s="9"/>
      <c r="T25" s="9"/>
    </row>
    <row r="26" spans="1:20" s="8" customFormat="1" ht="195" customHeight="1" x14ac:dyDescent="0.2">
      <c r="A26" s="34" t="s">
        <v>65</v>
      </c>
      <c r="B26" s="28">
        <v>108873</v>
      </c>
      <c r="C26" s="28">
        <v>108873</v>
      </c>
      <c r="D26" s="26">
        <v>100</v>
      </c>
      <c r="E26" s="16"/>
      <c r="F26" s="16"/>
      <c r="G26" s="9"/>
      <c r="H26" s="9"/>
      <c r="S26" s="9"/>
      <c r="T26" s="9"/>
    </row>
    <row r="27" spans="1:20" s="8" customFormat="1" ht="42" customHeight="1" x14ac:dyDescent="0.25">
      <c r="A27" s="35" t="s">
        <v>15</v>
      </c>
      <c r="B27" s="36">
        <v>3497026.7999999993</v>
      </c>
      <c r="C27" s="36">
        <v>3340612</v>
      </c>
      <c r="D27" s="36">
        <v>95.527206139798551</v>
      </c>
      <c r="E27" s="10">
        <f>SUM(E28:E61)</f>
        <v>0</v>
      </c>
      <c r="F27" s="10">
        <f>E27-D27</f>
        <v>-95.527206139798551</v>
      </c>
      <c r="G27" s="9"/>
      <c r="H27" s="9"/>
      <c r="S27" s="11"/>
      <c r="T27" s="11"/>
    </row>
    <row r="28" spans="1:20" s="8" customFormat="1" ht="100.5" customHeight="1" x14ac:dyDescent="0.2">
      <c r="A28" s="34" t="s">
        <v>60</v>
      </c>
      <c r="B28" s="28">
        <v>15847</v>
      </c>
      <c r="C28" s="28">
        <v>15847</v>
      </c>
      <c r="D28" s="26">
        <v>100</v>
      </c>
      <c r="E28" s="16"/>
      <c r="F28" s="16">
        <f t="shared" ref="F28:F61" si="2">E28-D28</f>
        <v>-100</v>
      </c>
      <c r="G28" s="9"/>
      <c r="H28" s="9"/>
      <c r="S28" s="9"/>
      <c r="T28" s="9"/>
    </row>
    <row r="29" spans="1:20" s="8" customFormat="1" ht="66" customHeight="1" x14ac:dyDescent="0.2">
      <c r="A29" s="34" t="s">
        <v>16</v>
      </c>
      <c r="B29" s="28">
        <v>2015.3</v>
      </c>
      <c r="C29" s="28">
        <v>2013.5</v>
      </c>
      <c r="D29" s="26">
        <v>99.910683272961847</v>
      </c>
      <c r="E29" s="16"/>
      <c r="F29" s="16">
        <f t="shared" si="2"/>
        <v>-99.910683272961847</v>
      </c>
      <c r="G29" s="9"/>
      <c r="H29" s="9"/>
      <c r="S29" s="9"/>
      <c r="T29" s="9"/>
    </row>
    <row r="30" spans="1:20" s="8" customFormat="1" ht="45" customHeight="1" x14ac:dyDescent="0.2">
      <c r="A30" s="34" t="s">
        <v>17</v>
      </c>
      <c r="B30" s="28">
        <v>10951</v>
      </c>
      <c r="C30" s="28">
        <v>10951</v>
      </c>
      <c r="D30" s="26">
        <v>100</v>
      </c>
      <c r="E30" s="16"/>
      <c r="F30" s="16">
        <f t="shared" si="2"/>
        <v>-100</v>
      </c>
      <c r="G30" s="9"/>
      <c r="H30" s="9"/>
      <c r="S30" s="9"/>
      <c r="T30" s="9"/>
    </row>
    <row r="31" spans="1:20" s="8" customFormat="1" ht="51" customHeight="1" x14ac:dyDescent="0.2">
      <c r="A31" s="34" t="s">
        <v>43</v>
      </c>
      <c r="B31" s="28">
        <v>193618.8</v>
      </c>
      <c r="C31" s="28">
        <v>185002.1</v>
      </c>
      <c r="D31" s="26">
        <v>95.54965736798286</v>
      </c>
      <c r="E31" s="16"/>
      <c r="F31" s="16">
        <f t="shared" si="2"/>
        <v>-95.54965736798286</v>
      </c>
      <c r="G31" s="9"/>
      <c r="H31" s="9"/>
      <c r="S31" s="9"/>
      <c r="T31" s="9"/>
    </row>
    <row r="32" spans="1:20" s="8" customFormat="1" ht="71.25" customHeight="1" x14ac:dyDescent="0.2">
      <c r="A32" s="34" t="s">
        <v>34</v>
      </c>
      <c r="B32" s="28">
        <v>73459</v>
      </c>
      <c r="C32" s="28">
        <v>73188.399999999994</v>
      </c>
      <c r="D32" s="26">
        <v>99.631631250085078</v>
      </c>
      <c r="E32" s="16"/>
      <c r="F32" s="16">
        <f t="shared" si="2"/>
        <v>-99.631631250085078</v>
      </c>
      <c r="G32" s="9"/>
      <c r="H32" s="9"/>
      <c r="S32" s="9"/>
      <c r="T32" s="9"/>
    </row>
    <row r="33" spans="1:23" s="8" customFormat="1" ht="52.5" customHeight="1" x14ac:dyDescent="0.2">
      <c r="A33" s="34" t="s">
        <v>70</v>
      </c>
      <c r="B33" s="28">
        <v>1036.0999999999999</v>
      </c>
      <c r="C33" s="28">
        <v>1036.0999999999999</v>
      </c>
      <c r="D33" s="26">
        <v>100</v>
      </c>
      <c r="E33" s="16"/>
      <c r="F33" s="16"/>
      <c r="G33" s="9"/>
      <c r="H33" s="9"/>
      <c r="S33" s="9"/>
      <c r="T33" s="9"/>
      <c r="W33" s="23"/>
    </row>
    <row r="34" spans="1:23" s="8" customFormat="1" ht="35.25" customHeight="1" x14ac:dyDescent="0.2">
      <c r="A34" s="34" t="s">
        <v>18</v>
      </c>
      <c r="B34" s="28">
        <v>6367.1</v>
      </c>
      <c r="C34" s="28">
        <v>6367</v>
      </c>
      <c r="D34" s="26">
        <v>99.998429426269411</v>
      </c>
      <c r="E34" s="16"/>
      <c r="F34" s="16">
        <f t="shared" si="2"/>
        <v>-99.998429426269411</v>
      </c>
      <c r="G34" s="9"/>
      <c r="H34" s="9"/>
      <c r="S34" s="9"/>
      <c r="T34" s="9"/>
    </row>
    <row r="35" spans="1:23" s="8" customFormat="1" ht="52.5" customHeight="1" x14ac:dyDescent="0.2">
      <c r="A35" s="34" t="s">
        <v>68</v>
      </c>
      <c r="B35" s="28">
        <v>8183</v>
      </c>
      <c r="C35" s="28">
        <v>8183</v>
      </c>
      <c r="D35" s="26">
        <v>100</v>
      </c>
      <c r="E35" s="16"/>
      <c r="F35" s="16">
        <f t="shared" si="2"/>
        <v>-100</v>
      </c>
      <c r="G35" s="9"/>
      <c r="H35" s="9"/>
      <c r="S35" s="9"/>
      <c r="T35" s="9"/>
    </row>
    <row r="36" spans="1:23" s="8" customFormat="1" ht="42" customHeight="1" x14ac:dyDescent="0.2">
      <c r="A36" s="34" t="s">
        <v>30</v>
      </c>
      <c r="B36" s="28">
        <v>5828.2</v>
      </c>
      <c r="C36" s="28">
        <v>5828.2</v>
      </c>
      <c r="D36" s="26">
        <v>100</v>
      </c>
      <c r="E36" s="16"/>
      <c r="F36" s="16"/>
      <c r="G36" s="9"/>
      <c r="H36" s="9"/>
      <c r="S36" s="9"/>
      <c r="T36" s="9"/>
    </row>
    <row r="37" spans="1:23" s="8" customFormat="1" ht="36.75" customHeight="1" x14ac:dyDescent="0.2">
      <c r="A37" s="34" t="s">
        <v>19</v>
      </c>
      <c r="B37" s="28">
        <v>587430.69999999995</v>
      </c>
      <c r="C37" s="28">
        <v>548879.19999999995</v>
      </c>
      <c r="D37" s="26">
        <v>93.437268430131411</v>
      </c>
      <c r="E37" s="16"/>
      <c r="F37" s="16">
        <f t="shared" si="2"/>
        <v>-93.437268430131411</v>
      </c>
      <c r="G37" s="9"/>
      <c r="H37" s="9"/>
      <c r="S37" s="9"/>
      <c r="T37" s="9"/>
    </row>
    <row r="38" spans="1:23" s="8" customFormat="1" ht="35.25" customHeight="1" x14ac:dyDescent="0.2">
      <c r="A38" s="34" t="s">
        <v>20</v>
      </c>
      <c r="B38" s="28">
        <v>284425.3</v>
      </c>
      <c r="C38" s="28">
        <v>203810.4</v>
      </c>
      <c r="D38" s="26">
        <v>71.656916596378736</v>
      </c>
      <c r="E38" s="16"/>
      <c r="F38" s="16">
        <f t="shared" si="2"/>
        <v>-71.656916596378736</v>
      </c>
      <c r="G38" s="9"/>
      <c r="H38" s="9"/>
      <c r="S38" s="9"/>
      <c r="T38" s="9"/>
    </row>
    <row r="39" spans="1:23" s="8" customFormat="1" ht="37.5" customHeight="1" x14ac:dyDescent="0.2">
      <c r="A39" s="34" t="s">
        <v>21</v>
      </c>
      <c r="B39" s="28">
        <v>460885.5</v>
      </c>
      <c r="C39" s="28">
        <v>459089.7</v>
      </c>
      <c r="D39" s="26">
        <v>99.610358755048708</v>
      </c>
      <c r="E39" s="16"/>
      <c r="F39" s="16">
        <f t="shared" si="2"/>
        <v>-99.610358755048708</v>
      </c>
      <c r="G39" s="9"/>
      <c r="H39" s="9"/>
      <c r="S39" s="9"/>
      <c r="T39" s="9"/>
    </row>
    <row r="40" spans="1:23" s="8" customFormat="1" ht="34.5" customHeight="1" x14ac:dyDescent="0.2">
      <c r="A40" s="34" t="s">
        <v>22</v>
      </c>
      <c r="B40" s="28">
        <v>429771.7</v>
      </c>
      <c r="C40" s="28">
        <v>429771.7</v>
      </c>
      <c r="D40" s="26">
        <v>100</v>
      </c>
      <c r="E40" s="16"/>
      <c r="F40" s="16">
        <f t="shared" si="2"/>
        <v>-100</v>
      </c>
      <c r="G40" s="9"/>
      <c r="H40" s="9"/>
      <c r="S40" s="9"/>
      <c r="T40" s="9"/>
    </row>
    <row r="41" spans="1:23" s="8" customFormat="1" ht="57" customHeight="1" x14ac:dyDescent="0.2">
      <c r="A41" s="34" t="s">
        <v>45</v>
      </c>
      <c r="B41" s="28">
        <v>1049506.1000000001</v>
      </c>
      <c r="C41" s="28">
        <v>1049506.1000000001</v>
      </c>
      <c r="D41" s="26">
        <v>100</v>
      </c>
      <c r="E41" s="16"/>
      <c r="F41" s="16">
        <f t="shared" si="2"/>
        <v>-100</v>
      </c>
      <c r="G41" s="9"/>
      <c r="H41" s="9"/>
      <c r="S41" s="9"/>
      <c r="T41" s="9"/>
    </row>
    <row r="42" spans="1:23" s="8" customFormat="1" ht="51" customHeight="1" x14ac:dyDescent="0.2">
      <c r="A42" s="34" t="s">
        <v>23</v>
      </c>
      <c r="B42" s="28">
        <v>5447.0999999999995</v>
      </c>
      <c r="C42" s="28">
        <v>5447.1</v>
      </c>
      <c r="D42" s="26">
        <v>100.00000000000003</v>
      </c>
      <c r="E42" s="16"/>
      <c r="F42" s="16">
        <f t="shared" si="2"/>
        <v>-100.00000000000003</v>
      </c>
      <c r="G42" s="9"/>
      <c r="H42" s="9"/>
      <c r="S42" s="9"/>
      <c r="T42" s="9"/>
    </row>
    <row r="43" spans="1:23" s="8" customFormat="1" ht="44.25" customHeight="1" x14ac:dyDescent="0.2">
      <c r="A43" s="34" t="s">
        <v>24</v>
      </c>
      <c r="B43" s="28">
        <v>1099.2</v>
      </c>
      <c r="C43" s="28">
        <v>1099.2</v>
      </c>
      <c r="D43" s="26">
        <v>100</v>
      </c>
      <c r="E43" s="16"/>
      <c r="F43" s="16">
        <f t="shared" si="2"/>
        <v>-100</v>
      </c>
      <c r="G43" s="9"/>
      <c r="H43" s="9"/>
      <c r="S43" s="9"/>
      <c r="T43" s="9"/>
    </row>
    <row r="44" spans="1:23" s="8" customFormat="1" ht="36" customHeight="1" x14ac:dyDescent="0.2">
      <c r="A44" s="34" t="s">
        <v>44</v>
      </c>
      <c r="B44" s="28">
        <v>1361.3</v>
      </c>
      <c r="C44" s="28">
        <v>1361.3</v>
      </c>
      <c r="D44" s="26">
        <v>100</v>
      </c>
      <c r="E44" s="16"/>
      <c r="F44" s="16"/>
      <c r="G44" s="9"/>
      <c r="H44" s="9"/>
      <c r="S44" s="9"/>
      <c r="T44" s="9"/>
    </row>
    <row r="45" spans="1:23" s="8" customFormat="1" ht="36" customHeight="1" x14ac:dyDescent="0.2">
      <c r="A45" s="34" t="s">
        <v>46</v>
      </c>
      <c r="B45" s="28">
        <v>5138.3</v>
      </c>
      <c r="C45" s="28">
        <v>5138.3</v>
      </c>
      <c r="D45" s="26">
        <v>100</v>
      </c>
      <c r="E45" s="16"/>
      <c r="F45" s="16"/>
      <c r="G45" s="9"/>
      <c r="H45" s="9"/>
      <c r="S45" s="9"/>
      <c r="T45" s="9"/>
    </row>
    <row r="46" spans="1:23" s="8" customFormat="1" ht="32.25" customHeight="1" x14ac:dyDescent="0.2">
      <c r="A46" s="34" t="s">
        <v>25</v>
      </c>
      <c r="B46" s="28">
        <v>7856</v>
      </c>
      <c r="C46" s="28">
        <v>0</v>
      </c>
      <c r="D46" s="26">
        <v>0</v>
      </c>
      <c r="E46" s="16"/>
      <c r="F46" s="16">
        <f t="shared" si="2"/>
        <v>0</v>
      </c>
      <c r="G46" s="9"/>
      <c r="H46" s="9"/>
      <c r="S46" s="9"/>
      <c r="T46" s="9"/>
    </row>
    <row r="47" spans="1:23" s="8" customFormat="1" ht="49.5" customHeight="1" x14ac:dyDescent="0.2">
      <c r="A47" s="34" t="s">
        <v>26</v>
      </c>
      <c r="B47" s="28">
        <v>5285</v>
      </c>
      <c r="C47" s="28">
        <v>4148.1000000000004</v>
      </c>
      <c r="D47" s="26">
        <v>78.488174077578051</v>
      </c>
      <c r="E47" s="16"/>
      <c r="F47" s="16">
        <f t="shared" si="2"/>
        <v>-78.488174077578051</v>
      </c>
      <c r="G47" s="9"/>
      <c r="H47" s="9"/>
      <c r="S47" s="9"/>
      <c r="T47" s="9"/>
    </row>
    <row r="48" spans="1:23" s="8" customFormat="1" ht="40.5" customHeight="1" x14ac:dyDescent="0.2">
      <c r="A48" s="34" t="s">
        <v>28</v>
      </c>
      <c r="B48" s="28">
        <v>115107</v>
      </c>
      <c r="C48" s="28">
        <v>111511.4</v>
      </c>
      <c r="D48" s="26">
        <v>96.876297705613041</v>
      </c>
      <c r="E48" s="16"/>
      <c r="F48" s="16">
        <f t="shared" si="2"/>
        <v>-96.876297705613041</v>
      </c>
      <c r="G48" s="9"/>
      <c r="H48" s="9"/>
      <c r="S48" s="9"/>
      <c r="T48" s="9"/>
    </row>
    <row r="49" spans="1:20" s="8" customFormat="1" ht="55.5" customHeight="1" x14ac:dyDescent="0.2">
      <c r="A49" s="34" t="s">
        <v>50</v>
      </c>
      <c r="B49" s="28">
        <v>13220</v>
      </c>
      <c r="C49" s="28">
        <v>12882.2</v>
      </c>
      <c r="D49" s="26">
        <v>97.444780635400917</v>
      </c>
      <c r="E49" s="16"/>
      <c r="F49" s="16">
        <f t="shared" si="2"/>
        <v>-97.444780635400917</v>
      </c>
      <c r="G49" s="9"/>
      <c r="H49" s="9"/>
      <c r="S49" s="9"/>
      <c r="T49" s="9"/>
    </row>
    <row r="50" spans="1:20" s="8" customFormat="1" ht="33" customHeight="1" x14ac:dyDescent="0.2">
      <c r="A50" s="34" t="s">
        <v>29</v>
      </c>
      <c r="B50" s="28">
        <v>76943.3</v>
      </c>
      <c r="C50" s="28">
        <v>76469.100000000006</v>
      </c>
      <c r="D50" s="26">
        <v>99.383702024737701</v>
      </c>
      <c r="E50" s="16"/>
      <c r="F50" s="16">
        <f t="shared" si="2"/>
        <v>-99.383702024737701</v>
      </c>
      <c r="G50" s="9"/>
      <c r="H50" s="9"/>
      <c r="S50" s="9"/>
      <c r="T50" s="9"/>
    </row>
    <row r="51" spans="1:20" s="8" customFormat="1" ht="33.75" customHeight="1" x14ac:dyDescent="0.2">
      <c r="A51" s="34" t="s">
        <v>33</v>
      </c>
      <c r="B51" s="28">
        <v>2381.8000000000002</v>
      </c>
      <c r="C51" s="28">
        <v>2381.8000000000002</v>
      </c>
      <c r="D51" s="26">
        <v>100</v>
      </c>
      <c r="E51" s="16"/>
      <c r="F51" s="16">
        <f t="shared" si="2"/>
        <v>-100</v>
      </c>
      <c r="G51" s="9"/>
      <c r="H51" s="9"/>
      <c r="S51" s="9"/>
      <c r="T51" s="9"/>
    </row>
    <row r="52" spans="1:20" s="8" customFormat="1" ht="33.75" customHeight="1" x14ac:dyDescent="0.2">
      <c r="A52" s="34" t="s">
        <v>69</v>
      </c>
      <c r="B52" s="28">
        <v>21230</v>
      </c>
      <c r="C52" s="28">
        <v>11231.6</v>
      </c>
      <c r="D52" s="26">
        <v>52.904380593499766</v>
      </c>
      <c r="E52" s="16"/>
      <c r="F52" s="16">
        <f t="shared" si="2"/>
        <v>-52.904380593499766</v>
      </c>
      <c r="G52" s="9"/>
      <c r="H52" s="9"/>
      <c r="S52" s="9"/>
      <c r="T52" s="9"/>
    </row>
    <row r="53" spans="1:20" s="8" customFormat="1" ht="33.75" customHeight="1" x14ac:dyDescent="0.2">
      <c r="A53" s="34" t="s">
        <v>36</v>
      </c>
      <c r="B53" s="28">
        <v>2638.3</v>
      </c>
      <c r="C53" s="28">
        <v>2638.3</v>
      </c>
      <c r="D53" s="26">
        <v>100</v>
      </c>
      <c r="E53" s="16"/>
      <c r="F53" s="16">
        <f t="shared" si="2"/>
        <v>-100</v>
      </c>
      <c r="G53" s="9"/>
      <c r="H53" s="9"/>
      <c r="S53" s="9"/>
      <c r="T53" s="9"/>
    </row>
    <row r="54" spans="1:20" s="8" customFormat="1" ht="33.75" customHeight="1" x14ac:dyDescent="0.2">
      <c r="A54" s="34" t="s">
        <v>47</v>
      </c>
      <c r="B54" s="28">
        <v>21839.7</v>
      </c>
      <c r="C54" s="28">
        <v>21839.599999999999</v>
      </c>
      <c r="D54" s="26">
        <v>99.999542118252521</v>
      </c>
      <c r="E54" s="16"/>
      <c r="F54" s="16"/>
      <c r="G54" s="9"/>
      <c r="H54" s="9"/>
      <c r="S54" s="9"/>
      <c r="T54" s="9"/>
    </row>
    <row r="55" spans="1:20" s="8" customFormat="1" ht="33.75" customHeight="1" x14ac:dyDescent="0.2">
      <c r="A55" s="34" t="s">
        <v>48</v>
      </c>
      <c r="B55" s="28">
        <v>15213.1</v>
      </c>
      <c r="C55" s="28">
        <v>15213.1</v>
      </c>
      <c r="D55" s="26">
        <v>100</v>
      </c>
      <c r="E55" s="16"/>
      <c r="F55" s="16"/>
      <c r="G55" s="9"/>
      <c r="H55" s="9"/>
      <c r="S55" s="9"/>
      <c r="T55" s="9"/>
    </row>
    <row r="56" spans="1:20" s="8" customFormat="1" ht="33.75" customHeight="1" x14ac:dyDescent="0.2">
      <c r="A56" s="34" t="s">
        <v>49</v>
      </c>
      <c r="B56" s="28">
        <v>25040</v>
      </c>
      <c r="C56" s="28">
        <v>24837.7</v>
      </c>
      <c r="D56" s="26">
        <v>99.192092651757193</v>
      </c>
      <c r="E56" s="16"/>
      <c r="F56" s="16"/>
      <c r="G56" s="9"/>
      <c r="H56" s="9"/>
      <c r="S56" s="9"/>
      <c r="T56" s="9"/>
    </row>
    <row r="57" spans="1:20" s="8" customFormat="1" ht="33.75" customHeight="1" x14ac:dyDescent="0.2">
      <c r="A57" s="34" t="s">
        <v>35</v>
      </c>
      <c r="B57" s="28">
        <v>13441.4</v>
      </c>
      <c r="C57" s="28">
        <v>13441.4</v>
      </c>
      <c r="D57" s="26">
        <v>100</v>
      </c>
      <c r="E57" s="16"/>
      <c r="F57" s="16">
        <f t="shared" si="2"/>
        <v>-100</v>
      </c>
      <c r="G57" s="9"/>
      <c r="H57" s="9"/>
      <c r="S57" s="9"/>
      <c r="T57" s="9"/>
    </row>
    <row r="58" spans="1:20" s="8" customFormat="1" ht="39" customHeight="1" x14ac:dyDescent="0.2">
      <c r="A58" s="34" t="s">
        <v>52</v>
      </c>
      <c r="B58" s="28">
        <v>160</v>
      </c>
      <c r="C58" s="28">
        <v>159.6</v>
      </c>
      <c r="D58" s="26">
        <v>99.75</v>
      </c>
      <c r="E58" s="16"/>
      <c r="F58" s="16"/>
      <c r="G58" s="9"/>
      <c r="H58" s="9"/>
      <c r="S58" s="9"/>
      <c r="T58" s="9"/>
    </row>
    <row r="59" spans="1:20" s="8" customFormat="1" ht="39" customHeight="1" x14ac:dyDescent="0.2">
      <c r="A59" s="34" t="s">
        <v>58</v>
      </c>
      <c r="B59" s="28">
        <v>12042.5</v>
      </c>
      <c r="C59" s="28">
        <v>9458</v>
      </c>
      <c r="D59" s="26">
        <v>78.538509445713103</v>
      </c>
      <c r="E59" s="16"/>
      <c r="F59" s="16"/>
      <c r="G59" s="9"/>
      <c r="H59" s="9"/>
      <c r="S59" s="9"/>
      <c r="T59" s="9"/>
    </row>
    <row r="60" spans="1:20" s="8" customFormat="1" ht="39" customHeight="1" x14ac:dyDescent="0.2">
      <c r="A60" s="34" t="s">
        <v>59</v>
      </c>
      <c r="B60" s="28">
        <v>8000</v>
      </c>
      <c r="C60" s="28">
        <v>8000</v>
      </c>
      <c r="D60" s="26">
        <v>100</v>
      </c>
      <c r="E60" s="16"/>
      <c r="F60" s="16"/>
      <c r="G60" s="9"/>
      <c r="H60" s="9"/>
      <c r="S60" s="9"/>
      <c r="T60" s="9"/>
    </row>
    <row r="61" spans="1:20" s="8" customFormat="1" ht="38.25" customHeight="1" x14ac:dyDescent="0.2">
      <c r="A61" s="34" t="s">
        <v>27</v>
      </c>
      <c r="B61" s="28">
        <v>14258</v>
      </c>
      <c r="C61" s="28">
        <v>13880.8</v>
      </c>
      <c r="D61" s="26">
        <v>97.354467667274506</v>
      </c>
      <c r="E61" s="16"/>
      <c r="F61" s="16">
        <f t="shared" si="2"/>
        <v>-97.354467667274506</v>
      </c>
      <c r="G61" s="9"/>
      <c r="H61" s="9"/>
      <c r="S61" s="9"/>
      <c r="T61" s="9"/>
    </row>
    <row r="62" spans="1:20" s="8" customFormat="1" ht="38.25" customHeight="1" x14ac:dyDescent="0.2">
      <c r="A62" s="35" t="s">
        <v>32</v>
      </c>
      <c r="B62" s="36">
        <v>59316.7</v>
      </c>
      <c r="C62" s="36">
        <v>59290.7</v>
      </c>
      <c r="D62" s="22">
        <v>99.956167487402368</v>
      </c>
      <c r="E62" s="10">
        <f>SUM(E69:E69)</f>
        <v>0</v>
      </c>
      <c r="F62" s="10" t="e">
        <f>#REF!+F69+#REF!+#REF!</f>
        <v>#REF!</v>
      </c>
      <c r="G62" s="9"/>
      <c r="H62" s="9"/>
      <c r="S62" s="9"/>
      <c r="T62" s="9"/>
    </row>
    <row r="63" spans="1:20" s="8" customFormat="1" ht="91.5" customHeight="1" x14ac:dyDescent="0.2">
      <c r="A63" s="34" t="s">
        <v>51</v>
      </c>
      <c r="B63" s="28">
        <v>2787</v>
      </c>
      <c r="C63" s="28">
        <v>2787</v>
      </c>
      <c r="D63" s="26">
        <v>100</v>
      </c>
      <c r="E63" s="16"/>
      <c r="F63" s="16"/>
      <c r="G63" s="9"/>
      <c r="H63" s="9"/>
      <c r="S63" s="9"/>
      <c r="T63" s="9"/>
    </row>
    <row r="64" spans="1:20" s="8" customFormat="1" ht="69.75" customHeight="1" x14ac:dyDescent="0.2">
      <c r="A64" s="34" t="s">
        <v>53</v>
      </c>
      <c r="B64" s="28">
        <v>420</v>
      </c>
      <c r="C64" s="28">
        <v>394</v>
      </c>
      <c r="D64" s="26">
        <v>93.80952380952381</v>
      </c>
      <c r="E64" s="16"/>
      <c r="F64" s="16"/>
      <c r="G64" s="9"/>
      <c r="H64" s="9"/>
      <c r="S64" s="9"/>
      <c r="T64" s="9"/>
    </row>
    <row r="65" spans="1:20" s="8" customFormat="1" ht="59.25" customHeight="1" x14ac:dyDescent="0.2">
      <c r="A65" s="34" t="s">
        <v>54</v>
      </c>
      <c r="B65" s="28">
        <v>66.7</v>
      </c>
      <c r="C65" s="28">
        <v>66.7</v>
      </c>
      <c r="D65" s="26">
        <v>100</v>
      </c>
      <c r="E65" s="16"/>
      <c r="F65" s="16"/>
      <c r="G65" s="9"/>
      <c r="H65" s="9"/>
      <c r="S65" s="9"/>
      <c r="T65" s="9"/>
    </row>
    <row r="66" spans="1:20" s="8" customFormat="1" ht="41.25" customHeight="1" x14ac:dyDescent="0.2">
      <c r="A66" s="34" t="s">
        <v>56</v>
      </c>
      <c r="B66" s="28">
        <v>30990</v>
      </c>
      <c r="C66" s="28">
        <v>30990</v>
      </c>
      <c r="D66" s="26">
        <v>100</v>
      </c>
      <c r="E66" s="16"/>
      <c r="F66" s="16"/>
      <c r="G66" s="9"/>
      <c r="H66" s="9"/>
      <c r="S66" s="9"/>
      <c r="T66" s="9"/>
    </row>
    <row r="67" spans="1:20" s="8" customFormat="1" ht="41.25" customHeight="1" x14ac:dyDescent="0.2">
      <c r="A67" s="34" t="s">
        <v>57</v>
      </c>
      <c r="B67" s="28">
        <v>325</v>
      </c>
      <c r="C67" s="28">
        <v>325</v>
      </c>
      <c r="D67" s="26">
        <v>100</v>
      </c>
      <c r="E67" s="16"/>
      <c r="F67" s="16"/>
      <c r="G67" s="9"/>
      <c r="H67" s="9"/>
      <c r="S67" s="9"/>
      <c r="T67" s="9"/>
    </row>
    <row r="68" spans="1:20" s="8" customFormat="1" ht="41.25" customHeight="1" x14ac:dyDescent="0.2">
      <c r="A68" s="34" t="s">
        <v>67</v>
      </c>
      <c r="B68" s="28">
        <v>4728</v>
      </c>
      <c r="C68" s="28">
        <v>4728</v>
      </c>
      <c r="D68" s="26">
        <v>100</v>
      </c>
      <c r="E68" s="16"/>
      <c r="F68" s="16"/>
      <c r="G68" s="9"/>
      <c r="H68" s="9"/>
      <c r="S68" s="9"/>
      <c r="T68" s="9"/>
    </row>
    <row r="69" spans="1:20" s="8" customFormat="1" ht="38.25" customHeight="1" x14ac:dyDescent="0.2">
      <c r="A69" s="34" t="s">
        <v>55</v>
      </c>
      <c r="B69" s="28">
        <v>20000</v>
      </c>
      <c r="C69" s="28">
        <v>20000</v>
      </c>
      <c r="D69" s="26">
        <v>100</v>
      </c>
      <c r="E69" s="16"/>
      <c r="F69" s="16">
        <f>E69-D69</f>
        <v>-100</v>
      </c>
      <c r="G69" s="9"/>
      <c r="H69" s="9"/>
      <c r="S69" s="9"/>
      <c r="T69" s="9"/>
    </row>
    <row r="70" spans="1:20" s="8" customFormat="1" ht="35.65" customHeight="1" x14ac:dyDescent="0.2">
      <c r="A70" s="12" t="s">
        <v>5</v>
      </c>
      <c r="B70" s="22">
        <v>9172931.5999999978</v>
      </c>
      <c r="C70" s="22">
        <v>8975990.2999999989</v>
      </c>
      <c r="D70" s="22">
        <v>97.853016804355121</v>
      </c>
      <c r="E70" s="13">
        <f>E9+E27+E62</f>
        <v>0</v>
      </c>
      <c r="F70" s="13">
        <f>E70-D70</f>
        <v>-97.853016804355121</v>
      </c>
      <c r="G70" s="14" t="e">
        <f>G9+#REF!+#REF!</f>
        <v>#REF!</v>
      </c>
      <c r="H70" s="14" t="e">
        <f t="shared" si="1"/>
        <v>#REF!</v>
      </c>
      <c r="S70" s="14"/>
      <c r="T70" s="14"/>
    </row>
    <row r="71" spans="1:20" ht="44.25" customHeight="1" x14ac:dyDescent="0.25">
      <c r="B71" s="232"/>
      <c r="C71" s="232"/>
      <c r="D71" s="231"/>
    </row>
    <row r="72" spans="1:20" ht="44.25" customHeight="1" x14ac:dyDescent="0.25">
      <c r="B72" s="233"/>
      <c r="C72" s="233"/>
      <c r="D72" s="37"/>
    </row>
  </sheetData>
  <mergeCells count="11">
    <mergeCell ref="H4:H6"/>
    <mergeCell ref="S4:S6"/>
    <mergeCell ref="T4:T6"/>
    <mergeCell ref="A1:T1"/>
    <mergeCell ref="A2:T2"/>
    <mergeCell ref="F3:T3"/>
    <mergeCell ref="A4:A6"/>
    <mergeCell ref="B4:B6"/>
    <mergeCell ref="D4:D6"/>
    <mergeCell ref="F4:F6"/>
    <mergeCell ref="G4:G6"/>
  </mergeCells>
  <pageMargins left="1.1811023622047245" right="0.31496062992125984" top="0.78740157480314965" bottom="0.78740157480314965" header="0" footer="0"/>
  <pageSetup paperSize="9" scale="63" firstPageNumber="62" fitToHeight="0" orientation="portrait" useFirstPageNumber="1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15"/>
  <sheetViews>
    <sheetView view="pageLayout" topLeftCell="A1419" zoomScaleNormal="100" workbookViewId="0">
      <selection activeCell="A20" sqref="A20:B20"/>
    </sheetView>
  </sheetViews>
  <sheetFormatPr defaultRowHeight="12.75" x14ac:dyDescent="0.2"/>
  <cols>
    <col min="1" max="1" width="15.28515625" style="41" customWidth="1"/>
    <col min="2" max="2" width="39.5703125" style="41" customWidth="1"/>
    <col min="3" max="3" width="2.7109375" style="41" customWidth="1"/>
    <col min="4" max="4" width="6.7109375" style="41" customWidth="1"/>
    <col min="5" max="5" width="7.140625" style="41" customWidth="1"/>
    <col min="6" max="6" width="8.140625" style="41" customWidth="1"/>
    <col min="7" max="7" width="20.85546875" style="41" customWidth="1"/>
    <col min="8" max="8" width="8.140625" style="41" customWidth="1"/>
    <col min="9" max="9" width="2" style="41" customWidth="1"/>
    <col min="10" max="10" width="3.7109375" style="41" customWidth="1"/>
    <col min="11" max="11" width="15.7109375" style="41" customWidth="1"/>
    <col min="12" max="12" width="5.7109375" style="41" customWidth="1"/>
    <col min="13" max="13" width="14" style="41" customWidth="1"/>
    <col min="14" max="14" width="4.140625" style="41" customWidth="1"/>
    <col min="15" max="15" width="8" style="41" customWidth="1"/>
    <col min="16" max="16" width="0.7109375" style="41" customWidth="1"/>
    <col min="17" max="255" width="9.140625" style="41"/>
    <col min="256" max="256" width="15.28515625" style="41" customWidth="1"/>
    <col min="257" max="257" width="39.5703125" style="41" customWidth="1"/>
    <col min="258" max="258" width="2.7109375" style="41" customWidth="1"/>
    <col min="259" max="259" width="6.7109375" style="41" customWidth="1"/>
    <col min="260" max="260" width="7.140625" style="41" customWidth="1"/>
    <col min="261" max="261" width="8.140625" style="41" customWidth="1"/>
    <col min="262" max="262" width="17.5703125" style="41" customWidth="1"/>
    <col min="263" max="263" width="7" style="41" customWidth="1"/>
    <col min="264" max="264" width="2" style="41" customWidth="1"/>
    <col min="265" max="265" width="3.7109375" style="41" customWidth="1"/>
    <col min="266" max="266" width="8.5703125" style="41" customWidth="1"/>
    <col min="267" max="267" width="5.7109375" style="41" customWidth="1"/>
    <col min="268" max="268" width="9.7109375" style="41" customWidth="1"/>
    <col min="269" max="269" width="4.140625" style="41" customWidth="1"/>
    <col min="270" max="270" width="4.7109375" style="41" customWidth="1"/>
    <col min="271" max="271" width="0.7109375" style="41" customWidth="1"/>
    <col min="272" max="272" width="5.85546875" style="41" customWidth="1"/>
    <col min="273" max="511" width="9.140625" style="41"/>
    <col min="512" max="512" width="15.28515625" style="41" customWidth="1"/>
    <col min="513" max="513" width="39.5703125" style="41" customWidth="1"/>
    <col min="514" max="514" width="2.7109375" style="41" customWidth="1"/>
    <col min="515" max="515" width="6.7109375" style="41" customWidth="1"/>
    <col min="516" max="516" width="7.140625" style="41" customWidth="1"/>
    <col min="517" max="517" width="8.140625" style="41" customWidth="1"/>
    <col min="518" max="518" width="17.5703125" style="41" customWidth="1"/>
    <col min="519" max="519" width="7" style="41" customWidth="1"/>
    <col min="520" max="520" width="2" style="41" customWidth="1"/>
    <col min="521" max="521" width="3.7109375" style="41" customWidth="1"/>
    <col min="522" max="522" width="8.5703125" style="41" customWidth="1"/>
    <col min="523" max="523" width="5.7109375" style="41" customWidth="1"/>
    <col min="524" max="524" width="9.7109375" style="41" customWidth="1"/>
    <col min="525" max="525" width="4.140625" style="41" customWidth="1"/>
    <col min="526" max="526" width="4.7109375" style="41" customWidth="1"/>
    <col min="527" max="527" width="0.7109375" style="41" customWidth="1"/>
    <col min="528" max="528" width="5.85546875" style="41" customWidth="1"/>
    <col min="529" max="767" width="9.140625" style="41"/>
    <col min="768" max="768" width="15.28515625" style="41" customWidth="1"/>
    <col min="769" max="769" width="39.5703125" style="41" customWidth="1"/>
    <col min="770" max="770" width="2.7109375" style="41" customWidth="1"/>
    <col min="771" max="771" width="6.7109375" style="41" customWidth="1"/>
    <col min="772" max="772" width="7.140625" style="41" customWidth="1"/>
    <col min="773" max="773" width="8.140625" style="41" customWidth="1"/>
    <col min="774" max="774" width="17.5703125" style="41" customWidth="1"/>
    <col min="775" max="775" width="7" style="41" customWidth="1"/>
    <col min="776" max="776" width="2" style="41" customWidth="1"/>
    <col min="777" max="777" width="3.7109375" style="41" customWidth="1"/>
    <col min="778" max="778" width="8.5703125" style="41" customWidth="1"/>
    <col min="779" max="779" width="5.7109375" style="41" customWidth="1"/>
    <col min="780" max="780" width="9.7109375" style="41" customWidth="1"/>
    <col min="781" max="781" width="4.140625" style="41" customWidth="1"/>
    <col min="782" max="782" width="4.7109375" style="41" customWidth="1"/>
    <col min="783" max="783" width="0.7109375" style="41" customWidth="1"/>
    <col min="784" max="784" width="5.85546875" style="41" customWidth="1"/>
    <col min="785" max="1023" width="9.140625" style="41"/>
    <col min="1024" max="1024" width="15.28515625" style="41" customWidth="1"/>
    <col min="1025" max="1025" width="39.5703125" style="41" customWidth="1"/>
    <col min="1026" max="1026" width="2.7109375" style="41" customWidth="1"/>
    <col min="1027" max="1027" width="6.7109375" style="41" customWidth="1"/>
    <col min="1028" max="1028" width="7.140625" style="41" customWidth="1"/>
    <col min="1029" max="1029" width="8.140625" style="41" customWidth="1"/>
    <col min="1030" max="1030" width="17.5703125" style="41" customWidth="1"/>
    <col min="1031" max="1031" width="7" style="41" customWidth="1"/>
    <col min="1032" max="1032" width="2" style="41" customWidth="1"/>
    <col min="1033" max="1033" width="3.7109375" style="41" customWidth="1"/>
    <col min="1034" max="1034" width="8.5703125" style="41" customWidth="1"/>
    <col min="1035" max="1035" width="5.7109375" style="41" customWidth="1"/>
    <col min="1036" max="1036" width="9.7109375" style="41" customWidth="1"/>
    <col min="1037" max="1037" width="4.140625" style="41" customWidth="1"/>
    <col min="1038" max="1038" width="4.7109375" style="41" customWidth="1"/>
    <col min="1039" max="1039" width="0.7109375" style="41" customWidth="1"/>
    <col min="1040" max="1040" width="5.85546875" style="41" customWidth="1"/>
    <col min="1041" max="1279" width="9.140625" style="41"/>
    <col min="1280" max="1280" width="15.28515625" style="41" customWidth="1"/>
    <col min="1281" max="1281" width="39.5703125" style="41" customWidth="1"/>
    <col min="1282" max="1282" width="2.7109375" style="41" customWidth="1"/>
    <col min="1283" max="1283" width="6.7109375" style="41" customWidth="1"/>
    <col min="1284" max="1284" width="7.140625" style="41" customWidth="1"/>
    <col min="1285" max="1285" width="8.140625" style="41" customWidth="1"/>
    <col min="1286" max="1286" width="17.5703125" style="41" customWidth="1"/>
    <col min="1287" max="1287" width="7" style="41" customWidth="1"/>
    <col min="1288" max="1288" width="2" style="41" customWidth="1"/>
    <col min="1289" max="1289" width="3.7109375" style="41" customWidth="1"/>
    <col min="1290" max="1290" width="8.5703125" style="41" customWidth="1"/>
    <col min="1291" max="1291" width="5.7109375" style="41" customWidth="1"/>
    <col min="1292" max="1292" width="9.7109375" style="41" customWidth="1"/>
    <col min="1293" max="1293" width="4.140625" style="41" customWidth="1"/>
    <col min="1294" max="1294" width="4.7109375" style="41" customWidth="1"/>
    <col min="1295" max="1295" width="0.7109375" style="41" customWidth="1"/>
    <col min="1296" max="1296" width="5.85546875" style="41" customWidth="1"/>
    <col min="1297" max="1535" width="9.140625" style="41"/>
    <col min="1536" max="1536" width="15.28515625" style="41" customWidth="1"/>
    <col min="1537" max="1537" width="39.5703125" style="41" customWidth="1"/>
    <col min="1538" max="1538" width="2.7109375" style="41" customWidth="1"/>
    <col min="1539" max="1539" width="6.7109375" style="41" customWidth="1"/>
    <col min="1540" max="1540" width="7.140625" style="41" customWidth="1"/>
    <col min="1541" max="1541" width="8.140625" style="41" customWidth="1"/>
    <col min="1542" max="1542" width="17.5703125" style="41" customWidth="1"/>
    <col min="1543" max="1543" width="7" style="41" customWidth="1"/>
    <col min="1544" max="1544" width="2" style="41" customWidth="1"/>
    <col min="1545" max="1545" width="3.7109375" style="41" customWidth="1"/>
    <col min="1546" max="1546" width="8.5703125" style="41" customWidth="1"/>
    <col min="1547" max="1547" width="5.7109375" style="41" customWidth="1"/>
    <col min="1548" max="1548" width="9.7109375" style="41" customWidth="1"/>
    <col min="1549" max="1549" width="4.140625" style="41" customWidth="1"/>
    <col min="1550" max="1550" width="4.7109375" style="41" customWidth="1"/>
    <col min="1551" max="1551" width="0.7109375" style="41" customWidth="1"/>
    <col min="1552" max="1552" width="5.85546875" style="41" customWidth="1"/>
    <col min="1553" max="1791" width="9.140625" style="41"/>
    <col min="1792" max="1792" width="15.28515625" style="41" customWidth="1"/>
    <col min="1793" max="1793" width="39.5703125" style="41" customWidth="1"/>
    <col min="1794" max="1794" width="2.7109375" style="41" customWidth="1"/>
    <col min="1795" max="1795" width="6.7109375" style="41" customWidth="1"/>
    <col min="1796" max="1796" width="7.140625" style="41" customWidth="1"/>
    <col min="1797" max="1797" width="8.140625" style="41" customWidth="1"/>
    <col min="1798" max="1798" width="17.5703125" style="41" customWidth="1"/>
    <col min="1799" max="1799" width="7" style="41" customWidth="1"/>
    <col min="1800" max="1800" width="2" style="41" customWidth="1"/>
    <col min="1801" max="1801" width="3.7109375" style="41" customWidth="1"/>
    <col min="1802" max="1802" width="8.5703125" style="41" customWidth="1"/>
    <col min="1803" max="1803" width="5.7109375" style="41" customWidth="1"/>
    <col min="1804" max="1804" width="9.7109375" style="41" customWidth="1"/>
    <col min="1805" max="1805" width="4.140625" style="41" customWidth="1"/>
    <col min="1806" max="1806" width="4.7109375" style="41" customWidth="1"/>
    <col min="1807" max="1807" width="0.7109375" style="41" customWidth="1"/>
    <col min="1808" max="1808" width="5.85546875" style="41" customWidth="1"/>
    <col min="1809" max="2047" width="9.140625" style="41"/>
    <col min="2048" max="2048" width="15.28515625" style="41" customWidth="1"/>
    <col min="2049" max="2049" width="39.5703125" style="41" customWidth="1"/>
    <col min="2050" max="2050" width="2.7109375" style="41" customWidth="1"/>
    <col min="2051" max="2051" width="6.7109375" style="41" customWidth="1"/>
    <col min="2052" max="2052" width="7.140625" style="41" customWidth="1"/>
    <col min="2053" max="2053" width="8.140625" style="41" customWidth="1"/>
    <col min="2054" max="2054" width="17.5703125" style="41" customWidth="1"/>
    <col min="2055" max="2055" width="7" style="41" customWidth="1"/>
    <col min="2056" max="2056" width="2" style="41" customWidth="1"/>
    <col min="2057" max="2057" width="3.7109375" style="41" customWidth="1"/>
    <col min="2058" max="2058" width="8.5703125" style="41" customWidth="1"/>
    <col min="2059" max="2059" width="5.7109375" style="41" customWidth="1"/>
    <col min="2060" max="2060" width="9.7109375" style="41" customWidth="1"/>
    <col min="2061" max="2061" width="4.140625" style="41" customWidth="1"/>
    <col min="2062" max="2062" width="4.7109375" style="41" customWidth="1"/>
    <col min="2063" max="2063" width="0.7109375" style="41" customWidth="1"/>
    <col min="2064" max="2064" width="5.85546875" style="41" customWidth="1"/>
    <col min="2065" max="2303" width="9.140625" style="41"/>
    <col min="2304" max="2304" width="15.28515625" style="41" customWidth="1"/>
    <col min="2305" max="2305" width="39.5703125" style="41" customWidth="1"/>
    <col min="2306" max="2306" width="2.7109375" style="41" customWidth="1"/>
    <col min="2307" max="2307" width="6.7109375" style="41" customWidth="1"/>
    <col min="2308" max="2308" width="7.140625" style="41" customWidth="1"/>
    <col min="2309" max="2309" width="8.140625" style="41" customWidth="1"/>
    <col min="2310" max="2310" width="17.5703125" style="41" customWidth="1"/>
    <col min="2311" max="2311" width="7" style="41" customWidth="1"/>
    <col min="2312" max="2312" width="2" style="41" customWidth="1"/>
    <col min="2313" max="2313" width="3.7109375" style="41" customWidth="1"/>
    <col min="2314" max="2314" width="8.5703125" style="41" customWidth="1"/>
    <col min="2315" max="2315" width="5.7109375" style="41" customWidth="1"/>
    <col min="2316" max="2316" width="9.7109375" style="41" customWidth="1"/>
    <col min="2317" max="2317" width="4.140625" style="41" customWidth="1"/>
    <col min="2318" max="2318" width="4.7109375" style="41" customWidth="1"/>
    <col min="2319" max="2319" width="0.7109375" style="41" customWidth="1"/>
    <col min="2320" max="2320" width="5.85546875" style="41" customWidth="1"/>
    <col min="2321" max="2559" width="9.140625" style="41"/>
    <col min="2560" max="2560" width="15.28515625" style="41" customWidth="1"/>
    <col min="2561" max="2561" width="39.5703125" style="41" customWidth="1"/>
    <col min="2562" max="2562" width="2.7109375" style="41" customWidth="1"/>
    <col min="2563" max="2563" width="6.7109375" style="41" customWidth="1"/>
    <col min="2564" max="2564" width="7.140625" style="41" customWidth="1"/>
    <col min="2565" max="2565" width="8.140625" style="41" customWidth="1"/>
    <col min="2566" max="2566" width="17.5703125" style="41" customWidth="1"/>
    <col min="2567" max="2567" width="7" style="41" customWidth="1"/>
    <col min="2568" max="2568" width="2" style="41" customWidth="1"/>
    <col min="2569" max="2569" width="3.7109375" style="41" customWidth="1"/>
    <col min="2570" max="2570" width="8.5703125" style="41" customWidth="1"/>
    <col min="2571" max="2571" width="5.7109375" style="41" customWidth="1"/>
    <col min="2572" max="2572" width="9.7109375" style="41" customWidth="1"/>
    <col min="2573" max="2573" width="4.140625" style="41" customWidth="1"/>
    <col min="2574" max="2574" width="4.7109375" style="41" customWidth="1"/>
    <col min="2575" max="2575" width="0.7109375" style="41" customWidth="1"/>
    <col min="2576" max="2576" width="5.85546875" style="41" customWidth="1"/>
    <col min="2577" max="2815" width="9.140625" style="41"/>
    <col min="2816" max="2816" width="15.28515625" style="41" customWidth="1"/>
    <col min="2817" max="2817" width="39.5703125" style="41" customWidth="1"/>
    <col min="2818" max="2818" width="2.7109375" style="41" customWidth="1"/>
    <col min="2819" max="2819" width="6.7109375" style="41" customWidth="1"/>
    <col min="2820" max="2820" width="7.140625" style="41" customWidth="1"/>
    <col min="2821" max="2821" width="8.140625" style="41" customWidth="1"/>
    <col min="2822" max="2822" width="17.5703125" style="41" customWidth="1"/>
    <col min="2823" max="2823" width="7" style="41" customWidth="1"/>
    <col min="2824" max="2824" width="2" style="41" customWidth="1"/>
    <col min="2825" max="2825" width="3.7109375" style="41" customWidth="1"/>
    <col min="2826" max="2826" width="8.5703125" style="41" customWidth="1"/>
    <col min="2827" max="2827" width="5.7109375" style="41" customWidth="1"/>
    <col min="2828" max="2828" width="9.7109375" style="41" customWidth="1"/>
    <col min="2829" max="2829" width="4.140625" style="41" customWidth="1"/>
    <col min="2830" max="2830" width="4.7109375" style="41" customWidth="1"/>
    <col min="2831" max="2831" width="0.7109375" style="41" customWidth="1"/>
    <col min="2832" max="2832" width="5.85546875" style="41" customWidth="1"/>
    <col min="2833" max="3071" width="9.140625" style="41"/>
    <col min="3072" max="3072" width="15.28515625" style="41" customWidth="1"/>
    <col min="3073" max="3073" width="39.5703125" style="41" customWidth="1"/>
    <col min="3074" max="3074" width="2.7109375" style="41" customWidth="1"/>
    <col min="3075" max="3075" width="6.7109375" style="41" customWidth="1"/>
    <col min="3076" max="3076" width="7.140625" style="41" customWidth="1"/>
    <col min="3077" max="3077" width="8.140625" style="41" customWidth="1"/>
    <col min="3078" max="3078" width="17.5703125" style="41" customWidth="1"/>
    <col min="3079" max="3079" width="7" style="41" customWidth="1"/>
    <col min="3080" max="3080" width="2" style="41" customWidth="1"/>
    <col min="3081" max="3081" width="3.7109375" style="41" customWidth="1"/>
    <col min="3082" max="3082" width="8.5703125" style="41" customWidth="1"/>
    <col min="3083" max="3083" width="5.7109375" style="41" customWidth="1"/>
    <col min="3084" max="3084" width="9.7109375" style="41" customWidth="1"/>
    <col min="3085" max="3085" width="4.140625" style="41" customWidth="1"/>
    <col min="3086" max="3086" width="4.7109375" style="41" customWidth="1"/>
    <col min="3087" max="3087" width="0.7109375" style="41" customWidth="1"/>
    <col min="3088" max="3088" width="5.85546875" style="41" customWidth="1"/>
    <col min="3089" max="3327" width="9.140625" style="41"/>
    <col min="3328" max="3328" width="15.28515625" style="41" customWidth="1"/>
    <col min="3329" max="3329" width="39.5703125" style="41" customWidth="1"/>
    <col min="3330" max="3330" width="2.7109375" style="41" customWidth="1"/>
    <col min="3331" max="3331" width="6.7109375" style="41" customWidth="1"/>
    <col min="3332" max="3332" width="7.140625" style="41" customWidth="1"/>
    <col min="3333" max="3333" width="8.140625" style="41" customWidth="1"/>
    <col min="3334" max="3334" width="17.5703125" style="41" customWidth="1"/>
    <col min="3335" max="3335" width="7" style="41" customWidth="1"/>
    <col min="3336" max="3336" width="2" style="41" customWidth="1"/>
    <col min="3337" max="3337" width="3.7109375" style="41" customWidth="1"/>
    <col min="3338" max="3338" width="8.5703125" style="41" customWidth="1"/>
    <col min="3339" max="3339" width="5.7109375" style="41" customWidth="1"/>
    <col min="3340" max="3340" width="9.7109375" style="41" customWidth="1"/>
    <col min="3341" max="3341" width="4.140625" style="41" customWidth="1"/>
    <col min="3342" max="3342" width="4.7109375" style="41" customWidth="1"/>
    <col min="3343" max="3343" width="0.7109375" style="41" customWidth="1"/>
    <col min="3344" max="3344" width="5.85546875" style="41" customWidth="1"/>
    <col min="3345" max="3583" width="9.140625" style="41"/>
    <col min="3584" max="3584" width="15.28515625" style="41" customWidth="1"/>
    <col min="3585" max="3585" width="39.5703125" style="41" customWidth="1"/>
    <col min="3586" max="3586" width="2.7109375" style="41" customWidth="1"/>
    <col min="3587" max="3587" width="6.7109375" style="41" customWidth="1"/>
    <col min="3588" max="3588" width="7.140625" style="41" customWidth="1"/>
    <col min="3589" max="3589" width="8.140625" style="41" customWidth="1"/>
    <col min="3590" max="3590" width="17.5703125" style="41" customWidth="1"/>
    <col min="3591" max="3591" width="7" style="41" customWidth="1"/>
    <col min="3592" max="3592" width="2" style="41" customWidth="1"/>
    <col min="3593" max="3593" width="3.7109375" style="41" customWidth="1"/>
    <col min="3594" max="3594" width="8.5703125" style="41" customWidth="1"/>
    <col min="3595" max="3595" width="5.7109375" style="41" customWidth="1"/>
    <col min="3596" max="3596" width="9.7109375" style="41" customWidth="1"/>
    <col min="3597" max="3597" width="4.140625" style="41" customWidth="1"/>
    <col min="3598" max="3598" width="4.7109375" style="41" customWidth="1"/>
    <col min="3599" max="3599" width="0.7109375" style="41" customWidth="1"/>
    <col min="3600" max="3600" width="5.85546875" style="41" customWidth="1"/>
    <col min="3601" max="3839" width="9.140625" style="41"/>
    <col min="3840" max="3840" width="15.28515625" style="41" customWidth="1"/>
    <col min="3841" max="3841" width="39.5703125" style="41" customWidth="1"/>
    <col min="3842" max="3842" width="2.7109375" style="41" customWidth="1"/>
    <col min="3843" max="3843" width="6.7109375" style="41" customWidth="1"/>
    <col min="3844" max="3844" width="7.140625" style="41" customWidth="1"/>
    <col min="3845" max="3845" width="8.140625" style="41" customWidth="1"/>
    <col min="3846" max="3846" width="17.5703125" style="41" customWidth="1"/>
    <col min="3847" max="3847" width="7" style="41" customWidth="1"/>
    <col min="3848" max="3848" width="2" style="41" customWidth="1"/>
    <col min="3849" max="3849" width="3.7109375" style="41" customWidth="1"/>
    <col min="3850" max="3850" width="8.5703125" style="41" customWidth="1"/>
    <col min="3851" max="3851" width="5.7109375" style="41" customWidth="1"/>
    <col min="3852" max="3852" width="9.7109375" style="41" customWidth="1"/>
    <col min="3853" max="3853" width="4.140625" style="41" customWidth="1"/>
    <col min="3854" max="3854" width="4.7109375" style="41" customWidth="1"/>
    <col min="3855" max="3855" width="0.7109375" style="41" customWidth="1"/>
    <col min="3856" max="3856" width="5.85546875" style="41" customWidth="1"/>
    <col min="3857" max="4095" width="9.140625" style="41"/>
    <col min="4096" max="4096" width="15.28515625" style="41" customWidth="1"/>
    <col min="4097" max="4097" width="39.5703125" style="41" customWidth="1"/>
    <col min="4098" max="4098" width="2.7109375" style="41" customWidth="1"/>
    <col min="4099" max="4099" width="6.7109375" style="41" customWidth="1"/>
    <col min="4100" max="4100" width="7.140625" style="41" customWidth="1"/>
    <col min="4101" max="4101" width="8.140625" style="41" customWidth="1"/>
    <col min="4102" max="4102" width="17.5703125" style="41" customWidth="1"/>
    <col min="4103" max="4103" width="7" style="41" customWidth="1"/>
    <col min="4104" max="4104" width="2" style="41" customWidth="1"/>
    <col min="4105" max="4105" width="3.7109375" style="41" customWidth="1"/>
    <col min="4106" max="4106" width="8.5703125" style="41" customWidth="1"/>
    <col min="4107" max="4107" width="5.7109375" style="41" customWidth="1"/>
    <col min="4108" max="4108" width="9.7109375" style="41" customWidth="1"/>
    <col min="4109" max="4109" width="4.140625" style="41" customWidth="1"/>
    <col min="4110" max="4110" width="4.7109375" style="41" customWidth="1"/>
    <col min="4111" max="4111" width="0.7109375" style="41" customWidth="1"/>
    <col min="4112" max="4112" width="5.85546875" style="41" customWidth="1"/>
    <col min="4113" max="4351" width="9.140625" style="41"/>
    <col min="4352" max="4352" width="15.28515625" style="41" customWidth="1"/>
    <col min="4353" max="4353" width="39.5703125" style="41" customWidth="1"/>
    <col min="4354" max="4354" width="2.7109375" style="41" customWidth="1"/>
    <col min="4355" max="4355" width="6.7109375" style="41" customWidth="1"/>
    <col min="4356" max="4356" width="7.140625" style="41" customWidth="1"/>
    <col min="4357" max="4357" width="8.140625" style="41" customWidth="1"/>
    <col min="4358" max="4358" width="17.5703125" style="41" customWidth="1"/>
    <col min="4359" max="4359" width="7" style="41" customWidth="1"/>
    <col min="4360" max="4360" width="2" style="41" customWidth="1"/>
    <col min="4361" max="4361" width="3.7109375" style="41" customWidth="1"/>
    <col min="4362" max="4362" width="8.5703125" style="41" customWidth="1"/>
    <col min="4363" max="4363" width="5.7109375" style="41" customWidth="1"/>
    <col min="4364" max="4364" width="9.7109375" style="41" customWidth="1"/>
    <col min="4365" max="4365" width="4.140625" style="41" customWidth="1"/>
    <col min="4366" max="4366" width="4.7109375" style="41" customWidth="1"/>
    <col min="4367" max="4367" width="0.7109375" style="41" customWidth="1"/>
    <col min="4368" max="4368" width="5.85546875" style="41" customWidth="1"/>
    <col min="4369" max="4607" width="9.140625" style="41"/>
    <col min="4608" max="4608" width="15.28515625" style="41" customWidth="1"/>
    <col min="4609" max="4609" width="39.5703125" style="41" customWidth="1"/>
    <col min="4610" max="4610" width="2.7109375" style="41" customWidth="1"/>
    <col min="4611" max="4611" width="6.7109375" style="41" customWidth="1"/>
    <col min="4612" max="4612" width="7.140625" style="41" customWidth="1"/>
    <col min="4613" max="4613" width="8.140625" style="41" customWidth="1"/>
    <col min="4614" max="4614" width="17.5703125" style="41" customWidth="1"/>
    <col min="4615" max="4615" width="7" style="41" customWidth="1"/>
    <col min="4616" max="4616" width="2" style="41" customWidth="1"/>
    <col min="4617" max="4617" width="3.7109375" style="41" customWidth="1"/>
    <col min="4618" max="4618" width="8.5703125" style="41" customWidth="1"/>
    <col min="4619" max="4619" width="5.7109375" style="41" customWidth="1"/>
    <col min="4620" max="4620" width="9.7109375" style="41" customWidth="1"/>
    <col min="4621" max="4621" width="4.140625" style="41" customWidth="1"/>
    <col min="4622" max="4622" width="4.7109375" style="41" customWidth="1"/>
    <col min="4623" max="4623" width="0.7109375" style="41" customWidth="1"/>
    <col min="4624" max="4624" width="5.85546875" style="41" customWidth="1"/>
    <col min="4625" max="4863" width="9.140625" style="41"/>
    <col min="4864" max="4864" width="15.28515625" style="41" customWidth="1"/>
    <col min="4865" max="4865" width="39.5703125" style="41" customWidth="1"/>
    <col min="4866" max="4866" width="2.7109375" style="41" customWidth="1"/>
    <col min="4867" max="4867" width="6.7109375" style="41" customWidth="1"/>
    <col min="4868" max="4868" width="7.140625" style="41" customWidth="1"/>
    <col min="4869" max="4869" width="8.140625" style="41" customWidth="1"/>
    <col min="4870" max="4870" width="17.5703125" style="41" customWidth="1"/>
    <col min="4871" max="4871" width="7" style="41" customWidth="1"/>
    <col min="4872" max="4872" width="2" style="41" customWidth="1"/>
    <col min="4873" max="4873" width="3.7109375" style="41" customWidth="1"/>
    <col min="4874" max="4874" width="8.5703125" style="41" customWidth="1"/>
    <col min="4875" max="4875" width="5.7109375" style="41" customWidth="1"/>
    <col min="4876" max="4876" width="9.7109375" style="41" customWidth="1"/>
    <col min="4877" max="4877" width="4.140625" style="41" customWidth="1"/>
    <col min="4878" max="4878" width="4.7109375" style="41" customWidth="1"/>
    <col min="4879" max="4879" width="0.7109375" style="41" customWidth="1"/>
    <col min="4880" max="4880" width="5.85546875" style="41" customWidth="1"/>
    <col min="4881" max="5119" width="9.140625" style="41"/>
    <col min="5120" max="5120" width="15.28515625" style="41" customWidth="1"/>
    <col min="5121" max="5121" width="39.5703125" style="41" customWidth="1"/>
    <col min="5122" max="5122" width="2.7109375" style="41" customWidth="1"/>
    <col min="5123" max="5123" width="6.7109375" style="41" customWidth="1"/>
    <col min="5124" max="5124" width="7.140625" style="41" customWidth="1"/>
    <col min="5125" max="5125" width="8.140625" style="41" customWidth="1"/>
    <col min="5126" max="5126" width="17.5703125" style="41" customWidth="1"/>
    <col min="5127" max="5127" width="7" style="41" customWidth="1"/>
    <col min="5128" max="5128" width="2" style="41" customWidth="1"/>
    <col min="5129" max="5129" width="3.7109375" style="41" customWidth="1"/>
    <col min="5130" max="5130" width="8.5703125" style="41" customWidth="1"/>
    <col min="5131" max="5131" width="5.7109375" style="41" customWidth="1"/>
    <col min="5132" max="5132" width="9.7109375" style="41" customWidth="1"/>
    <col min="5133" max="5133" width="4.140625" style="41" customWidth="1"/>
    <col min="5134" max="5134" width="4.7109375" style="41" customWidth="1"/>
    <col min="5135" max="5135" width="0.7109375" style="41" customWidth="1"/>
    <col min="5136" max="5136" width="5.85546875" style="41" customWidth="1"/>
    <col min="5137" max="5375" width="9.140625" style="41"/>
    <col min="5376" max="5376" width="15.28515625" style="41" customWidth="1"/>
    <col min="5377" max="5377" width="39.5703125" style="41" customWidth="1"/>
    <col min="5378" max="5378" width="2.7109375" style="41" customWidth="1"/>
    <col min="5379" max="5379" width="6.7109375" style="41" customWidth="1"/>
    <col min="5380" max="5380" width="7.140625" style="41" customWidth="1"/>
    <col min="5381" max="5381" width="8.140625" style="41" customWidth="1"/>
    <col min="5382" max="5382" width="17.5703125" style="41" customWidth="1"/>
    <col min="5383" max="5383" width="7" style="41" customWidth="1"/>
    <col min="5384" max="5384" width="2" style="41" customWidth="1"/>
    <col min="5385" max="5385" width="3.7109375" style="41" customWidth="1"/>
    <col min="5386" max="5386" width="8.5703125" style="41" customWidth="1"/>
    <col min="5387" max="5387" width="5.7109375" style="41" customWidth="1"/>
    <col min="5388" max="5388" width="9.7109375" style="41" customWidth="1"/>
    <col min="5389" max="5389" width="4.140625" style="41" customWidth="1"/>
    <col min="5390" max="5390" width="4.7109375" style="41" customWidth="1"/>
    <col min="5391" max="5391" width="0.7109375" style="41" customWidth="1"/>
    <col min="5392" max="5392" width="5.85546875" style="41" customWidth="1"/>
    <col min="5393" max="5631" width="9.140625" style="41"/>
    <col min="5632" max="5632" width="15.28515625" style="41" customWidth="1"/>
    <col min="5633" max="5633" width="39.5703125" style="41" customWidth="1"/>
    <col min="5634" max="5634" width="2.7109375" style="41" customWidth="1"/>
    <col min="5635" max="5635" width="6.7109375" style="41" customWidth="1"/>
    <col min="5636" max="5636" width="7.140625" style="41" customWidth="1"/>
    <col min="5637" max="5637" width="8.140625" style="41" customWidth="1"/>
    <col min="5638" max="5638" width="17.5703125" style="41" customWidth="1"/>
    <col min="5639" max="5639" width="7" style="41" customWidth="1"/>
    <col min="5640" max="5640" width="2" style="41" customWidth="1"/>
    <col min="5641" max="5641" width="3.7109375" style="41" customWidth="1"/>
    <col min="5642" max="5642" width="8.5703125" style="41" customWidth="1"/>
    <col min="5643" max="5643" width="5.7109375" style="41" customWidth="1"/>
    <col min="5644" max="5644" width="9.7109375" style="41" customWidth="1"/>
    <col min="5645" max="5645" width="4.140625" style="41" customWidth="1"/>
    <col min="5646" max="5646" width="4.7109375" style="41" customWidth="1"/>
    <col min="5647" max="5647" width="0.7109375" style="41" customWidth="1"/>
    <col min="5648" max="5648" width="5.85546875" style="41" customWidth="1"/>
    <col min="5649" max="5887" width="9.140625" style="41"/>
    <col min="5888" max="5888" width="15.28515625" style="41" customWidth="1"/>
    <col min="5889" max="5889" width="39.5703125" style="41" customWidth="1"/>
    <col min="5890" max="5890" width="2.7109375" style="41" customWidth="1"/>
    <col min="5891" max="5891" width="6.7109375" style="41" customWidth="1"/>
    <col min="5892" max="5892" width="7.140625" style="41" customWidth="1"/>
    <col min="5893" max="5893" width="8.140625" style="41" customWidth="1"/>
    <col min="5894" max="5894" width="17.5703125" style="41" customWidth="1"/>
    <col min="5895" max="5895" width="7" style="41" customWidth="1"/>
    <col min="5896" max="5896" width="2" style="41" customWidth="1"/>
    <col min="5897" max="5897" width="3.7109375" style="41" customWidth="1"/>
    <col min="5898" max="5898" width="8.5703125" style="41" customWidth="1"/>
    <col min="5899" max="5899" width="5.7109375" style="41" customWidth="1"/>
    <col min="5900" max="5900" width="9.7109375" style="41" customWidth="1"/>
    <col min="5901" max="5901" width="4.140625" style="41" customWidth="1"/>
    <col min="5902" max="5902" width="4.7109375" style="41" customWidth="1"/>
    <col min="5903" max="5903" width="0.7109375" style="41" customWidth="1"/>
    <col min="5904" max="5904" width="5.85546875" style="41" customWidth="1"/>
    <col min="5905" max="6143" width="9.140625" style="41"/>
    <col min="6144" max="6144" width="15.28515625" style="41" customWidth="1"/>
    <col min="6145" max="6145" width="39.5703125" style="41" customWidth="1"/>
    <col min="6146" max="6146" width="2.7109375" style="41" customWidth="1"/>
    <col min="6147" max="6147" width="6.7109375" style="41" customWidth="1"/>
    <col min="6148" max="6148" width="7.140625" style="41" customWidth="1"/>
    <col min="6149" max="6149" width="8.140625" style="41" customWidth="1"/>
    <col min="6150" max="6150" width="17.5703125" style="41" customWidth="1"/>
    <col min="6151" max="6151" width="7" style="41" customWidth="1"/>
    <col min="6152" max="6152" width="2" style="41" customWidth="1"/>
    <col min="6153" max="6153" width="3.7109375" style="41" customWidth="1"/>
    <col min="6154" max="6154" width="8.5703125" style="41" customWidth="1"/>
    <col min="6155" max="6155" width="5.7109375" style="41" customWidth="1"/>
    <col min="6156" max="6156" width="9.7109375" style="41" customWidth="1"/>
    <col min="6157" max="6157" width="4.140625" style="41" customWidth="1"/>
    <col min="6158" max="6158" width="4.7109375" style="41" customWidth="1"/>
    <col min="6159" max="6159" width="0.7109375" style="41" customWidth="1"/>
    <col min="6160" max="6160" width="5.85546875" style="41" customWidth="1"/>
    <col min="6161" max="6399" width="9.140625" style="41"/>
    <col min="6400" max="6400" width="15.28515625" style="41" customWidth="1"/>
    <col min="6401" max="6401" width="39.5703125" style="41" customWidth="1"/>
    <col min="6402" max="6402" width="2.7109375" style="41" customWidth="1"/>
    <col min="6403" max="6403" width="6.7109375" style="41" customWidth="1"/>
    <col min="6404" max="6404" width="7.140625" style="41" customWidth="1"/>
    <col min="6405" max="6405" width="8.140625" style="41" customWidth="1"/>
    <col min="6406" max="6406" width="17.5703125" style="41" customWidth="1"/>
    <col min="6407" max="6407" width="7" style="41" customWidth="1"/>
    <col min="6408" max="6408" width="2" style="41" customWidth="1"/>
    <col min="6409" max="6409" width="3.7109375" style="41" customWidth="1"/>
    <col min="6410" max="6410" width="8.5703125" style="41" customWidth="1"/>
    <col min="6411" max="6411" width="5.7109375" style="41" customWidth="1"/>
    <col min="6412" max="6412" width="9.7109375" style="41" customWidth="1"/>
    <col min="6413" max="6413" width="4.140625" style="41" customWidth="1"/>
    <col min="6414" max="6414" width="4.7109375" style="41" customWidth="1"/>
    <col min="6415" max="6415" width="0.7109375" style="41" customWidth="1"/>
    <col min="6416" max="6416" width="5.85546875" style="41" customWidth="1"/>
    <col min="6417" max="6655" width="9.140625" style="41"/>
    <col min="6656" max="6656" width="15.28515625" style="41" customWidth="1"/>
    <col min="6657" max="6657" width="39.5703125" style="41" customWidth="1"/>
    <col min="6658" max="6658" width="2.7109375" style="41" customWidth="1"/>
    <col min="6659" max="6659" width="6.7109375" style="41" customWidth="1"/>
    <col min="6660" max="6660" width="7.140625" style="41" customWidth="1"/>
    <col min="6661" max="6661" width="8.140625" style="41" customWidth="1"/>
    <col min="6662" max="6662" width="17.5703125" style="41" customWidth="1"/>
    <col min="6663" max="6663" width="7" style="41" customWidth="1"/>
    <col min="6664" max="6664" width="2" style="41" customWidth="1"/>
    <col min="6665" max="6665" width="3.7109375" style="41" customWidth="1"/>
    <col min="6666" max="6666" width="8.5703125" style="41" customWidth="1"/>
    <col min="6667" max="6667" width="5.7109375" style="41" customWidth="1"/>
    <col min="6668" max="6668" width="9.7109375" style="41" customWidth="1"/>
    <col min="6669" max="6669" width="4.140625" style="41" customWidth="1"/>
    <col min="6670" max="6670" width="4.7109375" style="41" customWidth="1"/>
    <col min="6671" max="6671" width="0.7109375" style="41" customWidth="1"/>
    <col min="6672" max="6672" width="5.85546875" style="41" customWidth="1"/>
    <col min="6673" max="6911" width="9.140625" style="41"/>
    <col min="6912" max="6912" width="15.28515625" style="41" customWidth="1"/>
    <col min="6913" max="6913" width="39.5703125" style="41" customWidth="1"/>
    <col min="6914" max="6914" width="2.7109375" style="41" customWidth="1"/>
    <col min="6915" max="6915" width="6.7109375" style="41" customWidth="1"/>
    <col min="6916" max="6916" width="7.140625" style="41" customWidth="1"/>
    <col min="6917" max="6917" width="8.140625" style="41" customWidth="1"/>
    <col min="6918" max="6918" width="17.5703125" style="41" customWidth="1"/>
    <col min="6919" max="6919" width="7" style="41" customWidth="1"/>
    <col min="6920" max="6920" width="2" style="41" customWidth="1"/>
    <col min="6921" max="6921" width="3.7109375" style="41" customWidth="1"/>
    <col min="6922" max="6922" width="8.5703125" style="41" customWidth="1"/>
    <col min="6923" max="6923" width="5.7109375" style="41" customWidth="1"/>
    <col min="6924" max="6924" width="9.7109375" style="41" customWidth="1"/>
    <col min="6925" max="6925" width="4.140625" style="41" customWidth="1"/>
    <col min="6926" max="6926" width="4.7109375" style="41" customWidth="1"/>
    <col min="6927" max="6927" width="0.7109375" style="41" customWidth="1"/>
    <col min="6928" max="6928" width="5.85546875" style="41" customWidth="1"/>
    <col min="6929" max="7167" width="9.140625" style="41"/>
    <col min="7168" max="7168" width="15.28515625" style="41" customWidth="1"/>
    <col min="7169" max="7169" width="39.5703125" style="41" customWidth="1"/>
    <col min="7170" max="7170" width="2.7109375" style="41" customWidth="1"/>
    <col min="7171" max="7171" width="6.7109375" style="41" customWidth="1"/>
    <col min="7172" max="7172" width="7.140625" style="41" customWidth="1"/>
    <col min="7173" max="7173" width="8.140625" style="41" customWidth="1"/>
    <col min="7174" max="7174" width="17.5703125" style="41" customWidth="1"/>
    <col min="7175" max="7175" width="7" style="41" customWidth="1"/>
    <col min="7176" max="7176" width="2" style="41" customWidth="1"/>
    <col min="7177" max="7177" width="3.7109375" style="41" customWidth="1"/>
    <col min="7178" max="7178" width="8.5703125" style="41" customWidth="1"/>
    <col min="7179" max="7179" width="5.7109375" style="41" customWidth="1"/>
    <col min="7180" max="7180" width="9.7109375" style="41" customWidth="1"/>
    <col min="7181" max="7181" width="4.140625" style="41" customWidth="1"/>
    <col min="7182" max="7182" width="4.7109375" style="41" customWidth="1"/>
    <col min="7183" max="7183" width="0.7109375" style="41" customWidth="1"/>
    <col min="7184" max="7184" width="5.85546875" style="41" customWidth="1"/>
    <col min="7185" max="7423" width="9.140625" style="41"/>
    <col min="7424" max="7424" width="15.28515625" style="41" customWidth="1"/>
    <col min="7425" max="7425" width="39.5703125" style="41" customWidth="1"/>
    <col min="7426" max="7426" width="2.7109375" style="41" customWidth="1"/>
    <col min="7427" max="7427" width="6.7109375" style="41" customWidth="1"/>
    <col min="7428" max="7428" width="7.140625" style="41" customWidth="1"/>
    <col min="7429" max="7429" width="8.140625" style="41" customWidth="1"/>
    <col min="7430" max="7430" width="17.5703125" style="41" customWidth="1"/>
    <col min="7431" max="7431" width="7" style="41" customWidth="1"/>
    <col min="7432" max="7432" width="2" style="41" customWidth="1"/>
    <col min="7433" max="7433" width="3.7109375" style="41" customWidth="1"/>
    <col min="7434" max="7434" width="8.5703125" style="41" customWidth="1"/>
    <col min="7435" max="7435" width="5.7109375" style="41" customWidth="1"/>
    <col min="7436" max="7436" width="9.7109375" style="41" customWidth="1"/>
    <col min="7437" max="7437" width="4.140625" style="41" customWidth="1"/>
    <col min="7438" max="7438" width="4.7109375" style="41" customWidth="1"/>
    <col min="7439" max="7439" width="0.7109375" style="41" customWidth="1"/>
    <col min="7440" max="7440" width="5.85546875" style="41" customWidth="1"/>
    <col min="7441" max="7679" width="9.140625" style="41"/>
    <col min="7680" max="7680" width="15.28515625" style="41" customWidth="1"/>
    <col min="7681" max="7681" width="39.5703125" style="41" customWidth="1"/>
    <col min="7682" max="7682" width="2.7109375" style="41" customWidth="1"/>
    <col min="7683" max="7683" width="6.7109375" style="41" customWidth="1"/>
    <col min="7684" max="7684" width="7.140625" style="41" customWidth="1"/>
    <col min="7685" max="7685" width="8.140625" style="41" customWidth="1"/>
    <col min="7686" max="7686" width="17.5703125" style="41" customWidth="1"/>
    <col min="7687" max="7687" width="7" style="41" customWidth="1"/>
    <col min="7688" max="7688" width="2" style="41" customWidth="1"/>
    <col min="7689" max="7689" width="3.7109375" style="41" customWidth="1"/>
    <col min="7690" max="7690" width="8.5703125" style="41" customWidth="1"/>
    <col min="7691" max="7691" width="5.7109375" style="41" customWidth="1"/>
    <col min="7692" max="7692" width="9.7109375" style="41" customWidth="1"/>
    <col min="7693" max="7693" width="4.140625" style="41" customWidth="1"/>
    <col min="7694" max="7694" width="4.7109375" style="41" customWidth="1"/>
    <col min="7695" max="7695" width="0.7109375" style="41" customWidth="1"/>
    <col min="7696" max="7696" width="5.85546875" style="41" customWidth="1"/>
    <col min="7697" max="7935" width="9.140625" style="41"/>
    <col min="7936" max="7936" width="15.28515625" style="41" customWidth="1"/>
    <col min="7937" max="7937" width="39.5703125" style="41" customWidth="1"/>
    <col min="7938" max="7938" width="2.7109375" style="41" customWidth="1"/>
    <col min="7939" max="7939" width="6.7109375" style="41" customWidth="1"/>
    <col min="7940" max="7940" width="7.140625" style="41" customWidth="1"/>
    <col min="7941" max="7941" width="8.140625" style="41" customWidth="1"/>
    <col min="7942" max="7942" width="17.5703125" style="41" customWidth="1"/>
    <col min="7943" max="7943" width="7" style="41" customWidth="1"/>
    <col min="7944" max="7944" width="2" style="41" customWidth="1"/>
    <col min="7945" max="7945" width="3.7109375" style="41" customWidth="1"/>
    <col min="7946" max="7946" width="8.5703125" style="41" customWidth="1"/>
    <col min="7947" max="7947" width="5.7109375" style="41" customWidth="1"/>
    <col min="7948" max="7948" width="9.7109375" style="41" customWidth="1"/>
    <col min="7949" max="7949" width="4.140625" style="41" customWidth="1"/>
    <col min="7950" max="7950" width="4.7109375" style="41" customWidth="1"/>
    <col min="7951" max="7951" width="0.7109375" style="41" customWidth="1"/>
    <col min="7952" max="7952" width="5.85546875" style="41" customWidth="1"/>
    <col min="7953" max="8191" width="9.140625" style="41"/>
    <col min="8192" max="8192" width="15.28515625" style="41" customWidth="1"/>
    <col min="8193" max="8193" width="39.5703125" style="41" customWidth="1"/>
    <col min="8194" max="8194" width="2.7109375" style="41" customWidth="1"/>
    <col min="8195" max="8195" width="6.7109375" style="41" customWidth="1"/>
    <col min="8196" max="8196" width="7.140625" style="41" customWidth="1"/>
    <col min="8197" max="8197" width="8.140625" style="41" customWidth="1"/>
    <col min="8198" max="8198" width="17.5703125" style="41" customWidth="1"/>
    <col min="8199" max="8199" width="7" style="41" customWidth="1"/>
    <col min="8200" max="8200" width="2" style="41" customWidth="1"/>
    <col min="8201" max="8201" width="3.7109375" style="41" customWidth="1"/>
    <col min="8202" max="8202" width="8.5703125" style="41" customWidth="1"/>
    <col min="8203" max="8203" width="5.7109375" style="41" customWidth="1"/>
    <col min="8204" max="8204" width="9.7109375" style="41" customWidth="1"/>
    <col min="8205" max="8205" width="4.140625" style="41" customWidth="1"/>
    <col min="8206" max="8206" width="4.7109375" style="41" customWidth="1"/>
    <col min="8207" max="8207" width="0.7109375" style="41" customWidth="1"/>
    <col min="8208" max="8208" width="5.85546875" style="41" customWidth="1"/>
    <col min="8209" max="8447" width="9.140625" style="41"/>
    <col min="8448" max="8448" width="15.28515625" style="41" customWidth="1"/>
    <col min="8449" max="8449" width="39.5703125" style="41" customWidth="1"/>
    <col min="8450" max="8450" width="2.7109375" style="41" customWidth="1"/>
    <col min="8451" max="8451" width="6.7109375" style="41" customWidth="1"/>
    <col min="8452" max="8452" width="7.140625" style="41" customWidth="1"/>
    <col min="8453" max="8453" width="8.140625" style="41" customWidth="1"/>
    <col min="8454" max="8454" width="17.5703125" style="41" customWidth="1"/>
    <col min="8455" max="8455" width="7" style="41" customWidth="1"/>
    <col min="8456" max="8456" width="2" style="41" customWidth="1"/>
    <col min="8457" max="8457" width="3.7109375" style="41" customWidth="1"/>
    <col min="8458" max="8458" width="8.5703125" style="41" customWidth="1"/>
    <col min="8459" max="8459" width="5.7109375" style="41" customWidth="1"/>
    <col min="8460" max="8460" width="9.7109375" style="41" customWidth="1"/>
    <col min="8461" max="8461" width="4.140625" style="41" customWidth="1"/>
    <col min="8462" max="8462" width="4.7109375" style="41" customWidth="1"/>
    <col min="8463" max="8463" width="0.7109375" style="41" customWidth="1"/>
    <col min="8464" max="8464" width="5.85546875" style="41" customWidth="1"/>
    <col min="8465" max="8703" width="9.140625" style="41"/>
    <col min="8704" max="8704" width="15.28515625" style="41" customWidth="1"/>
    <col min="8705" max="8705" width="39.5703125" style="41" customWidth="1"/>
    <col min="8706" max="8706" width="2.7109375" style="41" customWidth="1"/>
    <col min="8707" max="8707" width="6.7109375" style="41" customWidth="1"/>
    <col min="8708" max="8708" width="7.140625" style="41" customWidth="1"/>
    <col min="8709" max="8709" width="8.140625" style="41" customWidth="1"/>
    <col min="8710" max="8710" width="17.5703125" style="41" customWidth="1"/>
    <col min="8711" max="8711" width="7" style="41" customWidth="1"/>
    <col min="8712" max="8712" width="2" style="41" customWidth="1"/>
    <col min="8713" max="8713" width="3.7109375" style="41" customWidth="1"/>
    <col min="8714" max="8714" width="8.5703125" style="41" customWidth="1"/>
    <col min="8715" max="8715" width="5.7109375" style="41" customWidth="1"/>
    <col min="8716" max="8716" width="9.7109375" style="41" customWidth="1"/>
    <col min="8717" max="8717" width="4.140625" style="41" customWidth="1"/>
    <col min="8718" max="8718" width="4.7109375" style="41" customWidth="1"/>
    <col min="8719" max="8719" width="0.7109375" style="41" customWidth="1"/>
    <col min="8720" max="8720" width="5.85546875" style="41" customWidth="1"/>
    <col min="8721" max="8959" width="9.140625" style="41"/>
    <col min="8960" max="8960" width="15.28515625" style="41" customWidth="1"/>
    <col min="8961" max="8961" width="39.5703125" style="41" customWidth="1"/>
    <col min="8962" max="8962" width="2.7109375" style="41" customWidth="1"/>
    <col min="8963" max="8963" width="6.7109375" style="41" customWidth="1"/>
    <col min="8964" max="8964" width="7.140625" style="41" customWidth="1"/>
    <col min="8965" max="8965" width="8.140625" style="41" customWidth="1"/>
    <col min="8966" max="8966" width="17.5703125" style="41" customWidth="1"/>
    <col min="8967" max="8967" width="7" style="41" customWidth="1"/>
    <col min="8968" max="8968" width="2" style="41" customWidth="1"/>
    <col min="8969" max="8969" width="3.7109375" style="41" customWidth="1"/>
    <col min="8970" max="8970" width="8.5703125" style="41" customWidth="1"/>
    <col min="8971" max="8971" width="5.7109375" style="41" customWidth="1"/>
    <col min="8972" max="8972" width="9.7109375" style="41" customWidth="1"/>
    <col min="8973" max="8973" width="4.140625" style="41" customWidth="1"/>
    <col min="8974" max="8974" width="4.7109375" style="41" customWidth="1"/>
    <col min="8975" max="8975" width="0.7109375" style="41" customWidth="1"/>
    <col min="8976" max="8976" width="5.85546875" style="41" customWidth="1"/>
    <col min="8977" max="9215" width="9.140625" style="41"/>
    <col min="9216" max="9216" width="15.28515625" style="41" customWidth="1"/>
    <col min="9217" max="9217" width="39.5703125" style="41" customWidth="1"/>
    <col min="9218" max="9218" width="2.7109375" style="41" customWidth="1"/>
    <col min="9219" max="9219" width="6.7109375" style="41" customWidth="1"/>
    <col min="9220" max="9220" width="7.140625" style="41" customWidth="1"/>
    <col min="9221" max="9221" width="8.140625" style="41" customWidth="1"/>
    <col min="9222" max="9222" width="17.5703125" style="41" customWidth="1"/>
    <col min="9223" max="9223" width="7" style="41" customWidth="1"/>
    <col min="9224" max="9224" width="2" style="41" customWidth="1"/>
    <col min="9225" max="9225" width="3.7109375" style="41" customWidth="1"/>
    <col min="9226" max="9226" width="8.5703125" style="41" customWidth="1"/>
    <col min="9227" max="9227" width="5.7109375" style="41" customWidth="1"/>
    <col min="9228" max="9228" width="9.7109375" style="41" customWidth="1"/>
    <col min="9229" max="9229" width="4.140625" style="41" customWidth="1"/>
    <col min="9230" max="9230" width="4.7109375" style="41" customWidth="1"/>
    <col min="9231" max="9231" width="0.7109375" style="41" customWidth="1"/>
    <col min="9232" max="9232" width="5.85546875" style="41" customWidth="1"/>
    <col min="9233" max="9471" width="9.140625" style="41"/>
    <col min="9472" max="9472" width="15.28515625" style="41" customWidth="1"/>
    <col min="9473" max="9473" width="39.5703125" style="41" customWidth="1"/>
    <col min="9474" max="9474" width="2.7109375" style="41" customWidth="1"/>
    <col min="9475" max="9475" width="6.7109375" style="41" customWidth="1"/>
    <col min="9476" max="9476" width="7.140625" style="41" customWidth="1"/>
    <col min="9477" max="9477" width="8.140625" style="41" customWidth="1"/>
    <col min="9478" max="9478" width="17.5703125" style="41" customWidth="1"/>
    <col min="9479" max="9479" width="7" style="41" customWidth="1"/>
    <col min="9480" max="9480" width="2" style="41" customWidth="1"/>
    <col min="9481" max="9481" width="3.7109375" style="41" customWidth="1"/>
    <col min="9482" max="9482" width="8.5703125" style="41" customWidth="1"/>
    <col min="9483" max="9483" width="5.7109375" style="41" customWidth="1"/>
    <col min="9484" max="9484" width="9.7109375" style="41" customWidth="1"/>
    <col min="9485" max="9485" width="4.140625" style="41" customWidth="1"/>
    <col min="9486" max="9486" width="4.7109375" style="41" customWidth="1"/>
    <col min="9487" max="9487" width="0.7109375" style="41" customWidth="1"/>
    <col min="9488" max="9488" width="5.85546875" style="41" customWidth="1"/>
    <col min="9489" max="9727" width="9.140625" style="41"/>
    <col min="9728" max="9728" width="15.28515625" style="41" customWidth="1"/>
    <col min="9729" max="9729" width="39.5703125" style="41" customWidth="1"/>
    <col min="9730" max="9730" width="2.7109375" style="41" customWidth="1"/>
    <col min="9731" max="9731" width="6.7109375" style="41" customWidth="1"/>
    <col min="9732" max="9732" width="7.140625" style="41" customWidth="1"/>
    <col min="9733" max="9733" width="8.140625" style="41" customWidth="1"/>
    <col min="9734" max="9734" width="17.5703125" style="41" customWidth="1"/>
    <col min="9735" max="9735" width="7" style="41" customWidth="1"/>
    <col min="9736" max="9736" width="2" style="41" customWidth="1"/>
    <col min="9737" max="9737" width="3.7109375" style="41" customWidth="1"/>
    <col min="9738" max="9738" width="8.5703125" style="41" customWidth="1"/>
    <col min="9739" max="9739" width="5.7109375" style="41" customWidth="1"/>
    <col min="9740" max="9740" width="9.7109375" style="41" customWidth="1"/>
    <col min="9741" max="9741" width="4.140625" style="41" customWidth="1"/>
    <col min="9742" max="9742" width="4.7109375" style="41" customWidth="1"/>
    <col min="9743" max="9743" width="0.7109375" style="41" customWidth="1"/>
    <col min="9744" max="9744" width="5.85546875" style="41" customWidth="1"/>
    <col min="9745" max="9983" width="9.140625" style="41"/>
    <col min="9984" max="9984" width="15.28515625" style="41" customWidth="1"/>
    <col min="9985" max="9985" width="39.5703125" style="41" customWidth="1"/>
    <col min="9986" max="9986" width="2.7109375" style="41" customWidth="1"/>
    <col min="9987" max="9987" width="6.7109375" style="41" customWidth="1"/>
    <col min="9988" max="9988" width="7.140625" style="41" customWidth="1"/>
    <col min="9989" max="9989" width="8.140625" style="41" customWidth="1"/>
    <col min="9990" max="9990" width="17.5703125" style="41" customWidth="1"/>
    <col min="9991" max="9991" width="7" style="41" customWidth="1"/>
    <col min="9992" max="9992" width="2" style="41" customWidth="1"/>
    <col min="9993" max="9993" width="3.7109375" style="41" customWidth="1"/>
    <col min="9994" max="9994" width="8.5703125" style="41" customWidth="1"/>
    <col min="9995" max="9995" width="5.7109375" style="41" customWidth="1"/>
    <col min="9996" max="9996" width="9.7109375" style="41" customWidth="1"/>
    <col min="9997" max="9997" width="4.140625" style="41" customWidth="1"/>
    <col min="9998" max="9998" width="4.7109375" style="41" customWidth="1"/>
    <col min="9999" max="9999" width="0.7109375" style="41" customWidth="1"/>
    <col min="10000" max="10000" width="5.85546875" style="41" customWidth="1"/>
    <col min="10001" max="10239" width="9.140625" style="41"/>
    <col min="10240" max="10240" width="15.28515625" style="41" customWidth="1"/>
    <col min="10241" max="10241" width="39.5703125" style="41" customWidth="1"/>
    <col min="10242" max="10242" width="2.7109375" style="41" customWidth="1"/>
    <col min="10243" max="10243" width="6.7109375" style="41" customWidth="1"/>
    <col min="10244" max="10244" width="7.140625" style="41" customWidth="1"/>
    <col min="10245" max="10245" width="8.140625" style="41" customWidth="1"/>
    <col min="10246" max="10246" width="17.5703125" style="41" customWidth="1"/>
    <col min="10247" max="10247" width="7" style="41" customWidth="1"/>
    <col min="10248" max="10248" width="2" style="41" customWidth="1"/>
    <col min="10249" max="10249" width="3.7109375" style="41" customWidth="1"/>
    <col min="10250" max="10250" width="8.5703125" style="41" customWidth="1"/>
    <col min="10251" max="10251" width="5.7109375" style="41" customWidth="1"/>
    <col min="10252" max="10252" width="9.7109375" style="41" customWidth="1"/>
    <col min="10253" max="10253" width="4.140625" style="41" customWidth="1"/>
    <col min="10254" max="10254" width="4.7109375" style="41" customWidth="1"/>
    <col min="10255" max="10255" width="0.7109375" style="41" customWidth="1"/>
    <col min="10256" max="10256" width="5.85546875" style="41" customWidth="1"/>
    <col min="10257" max="10495" width="9.140625" style="41"/>
    <col min="10496" max="10496" width="15.28515625" style="41" customWidth="1"/>
    <col min="10497" max="10497" width="39.5703125" style="41" customWidth="1"/>
    <col min="10498" max="10498" width="2.7109375" style="41" customWidth="1"/>
    <col min="10499" max="10499" width="6.7109375" style="41" customWidth="1"/>
    <col min="10500" max="10500" width="7.140625" style="41" customWidth="1"/>
    <col min="10501" max="10501" width="8.140625" style="41" customWidth="1"/>
    <col min="10502" max="10502" width="17.5703125" style="41" customWidth="1"/>
    <col min="10503" max="10503" width="7" style="41" customWidth="1"/>
    <col min="10504" max="10504" width="2" style="41" customWidth="1"/>
    <col min="10505" max="10505" width="3.7109375" style="41" customWidth="1"/>
    <col min="10506" max="10506" width="8.5703125" style="41" customWidth="1"/>
    <col min="10507" max="10507" width="5.7109375" style="41" customWidth="1"/>
    <col min="10508" max="10508" width="9.7109375" style="41" customWidth="1"/>
    <col min="10509" max="10509" width="4.140625" style="41" customWidth="1"/>
    <col min="10510" max="10510" width="4.7109375" style="41" customWidth="1"/>
    <col min="10511" max="10511" width="0.7109375" style="41" customWidth="1"/>
    <col min="10512" max="10512" width="5.85546875" style="41" customWidth="1"/>
    <col min="10513" max="10751" width="9.140625" style="41"/>
    <col min="10752" max="10752" width="15.28515625" style="41" customWidth="1"/>
    <col min="10753" max="10753" width="39.5703125" style="41" customWidth="1"/>
    <col min="10754" max="10754" width="2.7109375" style="41" customWidth="1"/>
    <col min="10755" max="10755" width="6.7109375" style="41" customWidth="1"/>
    <col min="10756" max="10756" width="7.140625" style="41" customWidth="1"/>
    <col min="10757" max="10757" width="8.140625" style="41" customWidth="1"/>
    <col min="10758" max="10758" width="17.5703125" style="41" customWidth="1"/>
    <col min="10759" max="10759" width="7" style="41" customWidth="1"/>
    <col min="10760" max="10760" width="2" style="41" customWidth="1"/>
    <col min="10761" max="10761" width="3.7109375" style="41" customWidth="1"/>
    <col min="10762" max="10762" width="8.5703125" style="41" customWidth="1"/>
    <col min="10763" max="10763" width="5.7109375" style="41" customWidth="1"/>
    <col min="10764" max="10764" width="9.7109375" style="41" customWidth="1"/>
    <col min="10765" max="10765" width="4.140625" style="41" customWidth="1"/>
    <col min="10766" max="10766" width="4.7109375" style="41" customWidth="1"/>
    <col min="10767" max="10767" width="0.7109375" style="41" customWidth="1"/>
    <col min="10768" max="10768" width="5.85546875" style="41" customWidth="1"/>
    <col min="10769" max="11007" width="9.140625" style="41"/>
    <col min="11008" max="11008" width="15.28515625" style="41" customWidth="1"/>
    <col min="11009" max="11009" width="39.5703125" style="41" customWidth="1"/>
    <col min="11010" max="11010" width="2.7109375" style="41" customWidth="1"/>
    <col min="11011" max="11011" width="6.7109375" style="41" customWidth="1"/>
    <col min="11012" max="11012" width="7.140625" style="41" customWidth="1"/>
    <col min="11013" max="11013" width="8.140625" style="41" customWidth="1"/>
    <col min="11014" max="11014" width="17.5703125" style="41" customWidth="1"/>
    <col min="11015" max="11015" width="7" style="41" customWidth="1"/>
    <col min="11016" max="11016" width="2" style="41" customWidth="1"/>
    <col min="11017" max="11017" width="3.7109375" style="41" customWidth="1"/>
    <col min="11018" max="11018" width="8.5703125" style="41" customWidth="1"/>
    <col min="11019" max="11019" width="5.7109375" style="41" customWidth="1"/>
    <col min="11020" max="11020" width="9.7109375" style="41" customWidth="1"/>
    <col min="11021" max="11021" width="4.140625" style="41" customWidth="1"/>
    <col min="11022" max="11022" width="4.7109375" style="41" customWidth="1"/>
    <col min="11023" max="11023" width="0.7109375" style="41" customWidth="1"/>
    <col min="11024" max="11024" width="5.85546875" style="41" customWidth="1"/>
    <col min="11025" max="11263" width="9.140625" style="41"/>
    <col min="11264" max="11264" width="15.28515625" style="41" customWidth="1"/>
    <col min="11265" max="11265" width="39.5703125" style="41" customWidth="1"/>
    <col min="11266" max="11266" width="2.7109375" style="41" customWidth="1"/>
    <col min="11267" max="11267" width="6.7109375" style="41" customWidth="1"/>
    <col min="11268" max="11268" width="7.140625" style="41" customWidth="1"/>
    <col min="11269" max="11269" width="8.140625" style="41" customWidth="1"/>
    <col min="11270" max="11270" width="17.5703125" style="41" customWidth="1"/>
    <col min="11271" max="11271" width="7" style="41" customWidth="1"/>
    <col min="11272" max="11272" width="2" style="41" customWidth="1"/>
    <col min="11273" max="11273" width="3.7109375" style="41" customWidth="1"/>
    <col min="11274" max="11274" width="8.5703125" style="41" customWidth="1"/>
    <col min="11275" max="11275" width="5.7109375" style="41" customWidth="1"/>
    <col min="11276" max="11276" width="9.7109375" style="41" customWidth="1"/>
    <col min="11277" max="11277" width="4.140625" style="41" customWidth="1"/>
    <col min="11278" max="11278" width="4.7109375" style="41" customWidth="1"/>
    <col min="11279" max="11279" width="0.7109375" style="41" customWidth="1"/>
    <col min="11280" max="11280" width="5.85546875" style="41" customWidth="1"/>
    <col min="11281" max="11519" width="9.140625" style="41"/>
    <col min="11520" max="11520" width="15.28515625" style="41" customWidth="1"/>
    <col min="11521" max="11521" width="39.5703125" style="41" customWidth="1"/>
    <col min="11522" max="11522" width="2.7109375" style="41" customWidth="1"/>
    <col min="11523" max="11523" width="6.7109375" style="41" customWidth="1"/>
    <col min="11524" max="11524" width="7.140625" style="41" customWidth="1"/>
    <col min="11525" max="11525" width="8.140625" style="41" customWidth="1"/>
    <col min="11526" max="11526" width="17.5703125" style="41" customWidth="1"/>
    <col min="11527" max="11527" width="7" style="41" customWidth="1"/>
    <col min="11528" max="11528" width="2" style="41" customWidth="1"/>
    <col min="11529" max="11529" width="3.7109375" style="41" customWidth="1"/>
    <col min="11530" max="11530" width="8.5703125" style="41" customWidth="1"/>
    <col min="11531" max="11531" width="5.7109375" style="41" customWidth="1"/>
    <col min="11532" max="11532" width="9.7109375" style="41" customWidth="1"/>
    <col min="11533" max="11533" width="4.140625" style="41" customWidth="1"/>
    <col min="11534" max="11534" width="4.7109375" style="41" customWidth="1"/>
    <col min="11535" max="11535" width="0.7109375" style="41" customWidth="1"/>
    <col min="11536" max="11536" width="5.85546875" style="41" customWidth="1"/>
    <col min="11537" max="11775" width="9.140625" style="41"/>
    <col min="11776" max="11776" width="15.28515625" style="41" customWidth="1"/>
    <col min="11777" max="11777" width="39.5703125" style="41" customWidth="1"/>
    <col min="11778" max="11778" width="2.7109375" style="41" customWidth="1"/>
    <col min="11779" max="11779" width="6.7109375" style="41" customWidth="1"/>
    <col min="11780" max="11780" width="7.140625" style="41" customWidth="1"/>
    <col min="11781" max="11781" width="8.140625" style="41" customWidth="1"/>
    <col min="11782" max="11782" width="17.5703125" style="41" customWidth="1"/>
    <col min="11783" max="11783" width="7" style="41" customWidth="1"/>
    <col min="11784" max="11784" width="2" style="41" customWidth="1"/>
    <col min="11785" max="11785" width="3.7109375" style="41" customWidth="1"/>
    <col min="11786" max="11786" width="8.5703125" style="41" customWidth="1"/>
    <col min="11787" max="11787" width="5.7109375" style="41" customWidth="1"/>
    <col min="11788" max="11788" width="9.7109375" style="41" customWidth="1"/>
    <col min="11789" max="11789" width="4.140625" style="41" customWidth="1"/>
    <col min="11790" max="11790" width="4.7109375" style="41" customWidth="1"/>
    <col min="11791" max="11791" width="0.7109375" style="41" customWidth="1"/>
    <col min="11792" max="11792" width="5.85546875" style="41" customWidth="1"/>
    <col min="11793" max="12031" width="9.140625" style="41"/>
    <col min="12032" max="12032" width="15.28515625" style="41" customWidth="1"/>
    <col min="12033" max="12033" width="39.5703125" style="41" customWidth="1"/>
    <col min="12034" max="12034" width="2.7109375" style="41" customWidth="1"/>
    <col min="12035" max="12035" width="6.7109375" style="41" customWidth="1"/>
    <col min="12036" max="12036" width="7.140625" style="41" customWidth="1"/>
    <col min="12037" max="12037" width="8.140625" style="41" customWidth="1"/>
    <col min="12038" max="12038" width="17.5703125" style="41" customWidth="1"/>
    <col min="12039" max="12039" width="7" style="41" customWidth="1"/>
    <col min="12040" max="12040" width="2" style="41" customWidth="1"/>
    <col min="12041" max="12041" width="3.7109375" style="41" customWidth="1"/>
    <col min="12042" max="12042" width="8.5703125" style="41" customWidth="1"/>
    <col min="12043" max="12043" width="5.7109375" style="41" customWidth="1"/>
    <col min="12044" max="12044" width="9.7109375" style="41" customWidth="1"/>
    <col min="12045" max="12045" width="4.140625" style="41" customWidth="1"/>
    <col min="12046" max="12046" width="4.7109375" style="41" customWidth="1"/>
    <col min="12047" max="12047" width="0.7109375" style="41" customWidth="1"/>
    <col min="12048" max="12048" width="5.85546875" style="41" customWidth="1"/>
    <col min="12049" max="12287" width="9.140625" style="41"/>
    <col min="12288" max="12288" width="15.28515625" style="41" customWidth="1"/>
    <col min="12289" max="12289" width="39.5703125" style="41" customWidth="1"/>
    <col min="12290" max="12290" width="2.7109375" style="41" customWidth="1"/>
    <col min="12291" max="12291" width="6.7109375" style="41" customWidth="1"/>
    <col min="12292" max="12292" width="7.140625" style="41" customWidth="1"/>
    <col min="12293" max="12293" width="8.140625" style="41" customWidth="1"/>
    <col min="12294" max="12294" width="17.5703125" style="41" customWidth="1"/>
    <col min="12295" max="12295" width="7" style="41" customWidth="1"/>
    <col min="12296" max="12296" width="2" style="41" customWidth="1"/>
    <col min="12297" max="12297" width="3.7109375" style="41" customWidth="1"/>
    <col min="12298" max="12298" width="8.5703125" style="41" customWidth="1"/>
    <col min="12299" max="12299" width="5.7109375" style="41" customWidth="1"/>
    <col min="12300" max="12300" width="9.7109375" style="41" customWidth="1"/>
    <col min="12301" max="12301" width="4.140625" style="41" customWidth="1"/>
    <col min="12302" max="12302" width="4.7109375" style="41" customWidth="1"/>
    <col min="12303" max="12303" width="0.7109375" style="41" customWidth="1"/>
    <col min="12304" max="12304" width="5.85546875" style="41" customWidth="1"/>
    <col min="12305" max="12543" width="9.140625" style="41"/>
    <col min="12544" max="12544" width="15.28515625" style="41" customWidth="1"/>
    <col min="12545" max="12545" width="39.5703125" style="41" customWidth="1"/>
    <col min="12546" max="12546" width="2.7109375" style="41" customWidth="1"/>
    <col min="12547" max="12547" width="6.7109375" style="41" customWidth="1"/>
    <col min="12548" max="12548" width="7.140625" style="41" customWidth="1"/>
    <col min="12549" max="12549" width="8.140625" style="41" customWidth="1"/>
    <col min="12550" max="12550" width="17.5703125" style="41" customWidth="1"/>
    <col min="12551" max="12551" width="7" style="41" customWidth="1"/>
    <col min="12552" max="12552" width="2" style="41" customWidth="1"/>
    <col min="12553" max="12553" width="3.7109375" style="41" customWidth="1"/>
    <col min="12554" max="12554" width="8.5703125" style="41" customWidth="1"/>
    <col min="12555" max="12555" width="5.7109375" style="41" customWidth="1"/>
    <col min="12556" max="12556" width="9.7109375" style="41" customWidth="1"/>
    <col min="12557" max="12557" width="4.140625" style="41" customWidth="1"/>
    <col min="12558" max="12558" width="4.7109375" style="41" customWidth="1"/>
    <col min="12559" max="12559" width="0.7109375" style="41" customWidth="1"/>
    <col min="12560" max="12560" width="5.85546875" style="41" customWidth="1"/>
    <col min="12561" max="12799" width="9.140625" style="41"/>
    <col min="12800" max="12800" width="15.28515625" style="41" customWidth="1"/>
    <col min="12801" max="12801" width="39.5703125" style="41" customWidth="1"/>
    <col min="12802" max="12802" width="2.7109375" style="41" customWidth="1"/>
    <col min="12803" max="12803" width="6.7109375" style="41" customWidth="1"/>
    <col min="12804" max="12804" width="7.140625" style="41" customWidth="1"/>
    <col min="12805" max="12805" width="8.140625" style="41" customWidth="1"/>
    <col min="12806" max="12806" width="17.5703125" style="41" customWidth="1"/>
    <col min="12807" max="12807" width="7" style="41" customWidth="1"/>
    <col min="12808" max="12808" width="2" style="41" customWidth="1"/>
    <col min="12809" max="12809" width="3.7109375" style="41" customWidth="1"/>
    <col min="12810" max="12810" width="8.5703125" style="41" customWidth="1"/>
    <col min="12811" max="12811" width="5.7109375" style="41" customWidth="1"/>
    <col min="12812" max="12812" width="9.7109375" style="41" customWidth="1"/>
    <col min="12813" max="12813" width="4.140625" style="41" customWidth="1"/>
    <col min="12814" max="12814" width="4.7109375" style="41" customWidth="1"/>
    <col min="12815" max="12815" width="0.7109375" style="41" customWidth="1"/>
    <col min="12816" max="12816" width="5.85546875" style="41" customWidth="1"/>
    <col min="12817" max="13055" width="9.140625" style="41"/>
    <col min="13056" max="13056" width="15.28515625" style="41" customWidth="1"/>
    <col min="13057" max="13057" width="39.5703125" style="41" customWidth="1"/>
    <col min="13058" max="13058" width="2.7109375" style="41" customWidth="1"/>
    <col min="13059" max="13059" width="6.7109375" style="41" customWidth="1"/>
    <col min="13060" max="13060" width="7.140625" style="41" customWidth="1"/>
    <col min="13061" max="13061" width="8.140625" style="41" customWidth="1"/>
    <col min="13062" max="13062" width="17.5703125" style="41" customWidth="1"/>
    <col min="13063" max="13063" width="7" style="41" customWidth="1"/>
    <col min="13064" max="13064" width="2" style="41" customWidth="1"/>
    <col min="13065" max="13065" width="3.7109375" style="41" customWidth="1"/>
    <col min="13066" max="13066" width="8.5703125" style="41" customWidth="1"/>
    <col min="13067" max="13067" width="5.7109375" style="41" customWidth="1"/>
    <col min="13068" max="13068" width="9.7109375" style="41" customWidth="1"/>
    <col min="13069" max="13069" width="4.140625" style="41" customWidth="1"/>
    <col min="13070" max="13070" width="4.7109375" style="41" customWidth="1"/>
    <col min="13071" max="13071" width="0.7109375" style="41" customWidth="1"/>
    <col min="13072" max="13072" width="5.85546875" style="41" customWidth="1"/>
    <col min="13073" max="13311" width="9.140625" style="41"/>
    <col min="13312" max="13312" width="15.28515625" style="41" customWidth="1"/>
    <col min="13313" max="13313" width="39.5703125" style="41" customWidth="1"/>
    <col min="13314" max="13314" width="2.7109375" style="41" customWidth="1"/>
    <col min="13315" max="13315" width="6.7109375" style="41" customWidth="1"/>
    <col min="13316" max="13316" width="7.140625" style="41" customWidth="1"/>
    <col min="13317" max="13317" width="8.140625" style="41" customWidth="1"/>
    <col min="13318" max="13318" width="17.5703125" style="41" customWidth="1"/>
    <col min="13319" max="13319" width="7" style="41" customWidth="1"/>
    <col min="13320" max="13320" width="2" style="41" customWidth="1"/>
    <col min="13321" max="13321" width="3.7109375" style="41" customWidth="1"/>
    <col min="13322" max="13322" width="8.5703125" style="41" customWidth="1"/>
    <col min="13323" max="13323" width="5.7109375" style="41" customWidth="1"/>
    <col min="13324" max="13324" width="9.7109375" style="41" customWidth="1"/>
    <col min="13325" max="13325" width="4.140625" style="41" customWidth="1"/>
    <col min="13326" max="13326" width="4.7109375" style="41" customWidth="1"/>
    <col min="13327" max="13327" width="0.7109375" style="41" customWidth="1"/>
    <col min="13328" max="13328" width="5.85546875" style="41" customWidth="1"/>
    <col min="13329" max="13567" width="9.140625" style="41"/>
    <col min="13568" max="13568" width="15.28515625" style="41" customWidth="1"/>
    <col min="13569" max="13569" width="39.5703125" style="41" customWidth="1"/>
    <col min="13570" max="13570" width="2.7109375" style="41" customWidth="1"/>
    <col min="13571" max="13571" width="6.7109375" style="41" customWidth="1"/>
    <col min="13572" max="13572" width="7.140625" style="41" customWidth="1"/>
    <col min="13573" max="13573" width="8.140625" style="41" customWidth="1"/>
    <col min="13574" max="13574" width="17.5703125" style="41" customWidth="1"/>
    <col min="13575" max="13575" width="7" style="41" customWidth="1"/>
    <col min="13576" max="13576" width="2" style="41" customWidth="1"/>
    <col min="13577" max="13577" width="3.7109375" style="41" customWidth="1"/>
    <col min="13578" max="13578" width="8.5703125" style="41" customWidth="1"/>
    <col min="13579" max="13579" width="5.7109375" style="41" customWidth="1"/>
    <col min="13580" max="13580" width="9.7109375" style="41" customWidth="1"/>
    <col min="13581" max="13581" width="4.140625" style="41" customWidth="1"/>
    <col min="13582" max="13582" width="4.7109375" style="41" customWidth="1"/>
    <col min="13583" max="13583" width="0.7109375" style="41" customWidth="1"/>
    <col min="13584" max="13584" width="5.85546875" style="41" customWidth="1"/>
    <col min="13585" max="13823" width="9.140625" style="41"/>
    <col min="13824" max="13824" width="15.28515625" style="41" customWidth="1"/>
    <col min="13825" max="13825" width="39.5703125" style="41" customWidth="1"/>
    <col min="13826" max="13826" width="2.7109375" style="41" customWidth="1"/>
    <col min="13827" max="13827" width="6.7109375" style="41" customWidth="1"/>
    <col min="13828" max="13828" width="7.140625" style="41" customWidth="1"/>
    <col min="13829" max="13829" width="8.140625" style="41" customWidth="1"/>
    <col min="13830" max="13830" width="17.5703125" style="41" customWidth="1"/>
    <col min="13831" max="13831" width="7" style="41" customWidth="1"/>
    <col min="13832" max="13832" width="2" style="41" customWidth="1"/>
    <col min="13833" max="13833" width="3.7109375" style="41" customWidth="1"/>
    <col min="13834" max="13834" width="8.5703125" style="41" customWidth="1"/>
    <col min="13835" max="13835" width="5.7109375" style="41" customWidth="1"/>
    <col min="13836" max="13836" width="9.7109375" style="41" customWidth="1"/>
    <col min="13837" max="13837" width="4.140625" style="41" customWidth="1"/>
    <col min="13838" max="13838" width="4.7109375" style="41" customWidth="1"/>
    <col min="13839" max="13839" width="0.7109375" style="41" customWidth="1"/>
    <col min="13840" max="13840" width="5.85546875" style="41" customWidth="1"/>
    <col min="13841" max="14079" width="9.140625" style="41"/>
    <col min="14080" max="14080" width="15.28515625" style="41" customWidth="1"/>
    <col min="14081" max="14081" width="39.5703125" style="41" customWidth="1"/>
    <col min="14082" max="14082" width="2.7109375" style="41" customWidth="1"/>
    <col min="14083" max="14083" width="6.7109375" style="41" customWidth="1"/>
    <col min="14084" max="14084" width="7.140625" style="41" customWidth="1"/>
    <col min="14085" max="14085" width="8.140625" style="41" customWidth="1"/>
    <col min="14086" max="14086" width="17.5703125" style="41" customWidth="1"/>
    <col min="14087" max="14087" width="7" style="41" customWidth="1"/>
    <col min="14088" max="14088" width="2" style="41" customWidth="1"/>
    <col min="14089" max="14089" width="3.7109375" style="41" customWidth="1"/>
    <col min="14090" max="14090" width="8.5703125" style="41" customWidth="1"/>
    <col min="14091" max="14091" width="5.7109375" style="41" customWidth="1"/>
    <col min="14092" max="14092" width="9.7109375" style="41" customWidth="1"/>
    <col min="14093" max="14093" width="4.140625" style="41" customWidth="1"/>
    <col min="14094" max="14094" width="4.7109375" style="41" customWidth="1"/>
    <col min="14095" max="14095" width="0.7109375" style="41" customWidth="1"/>
    <col min="14096" max="14096" width="5.85546875" style="41" customWidth="1"/>
    <col min="14097" max="14335" width="9.140625" style="41"/>
    <col min="14336" max="14336" width="15.28515625" style="41" customWidth="1"/>
    <col min="14337" max="14337" width="39.5703125" style="41" customWidth="1"/>
    <col min="14338" max="14338" width="2.7109375" style="41" customWidth="1"/>
    <col min="14339" max="14339" width="6.7109375" style="41" customWidth="1"/>
    <col min="14340" max="14340" width="7.140625" style="41" customWidth="1"/>
    <col min="14341" max="14341" width="8.140625" style="41" customWidth="1"/>
    <col min="14342" max="14342" width="17.5703125" style="41" customWidth="1"/>
    <col min="14343" max="14343" width="7" style="41" customWidth="1"/>
    <col min="14344" max="14344" width="2" style="41" customWidth="1"/>
    <col min="14345" max="14345" width="3.7109375" style="41" customWidth="1"/>
    <col min="14346" max="14346" width="8.5703125" style="41" customWidth="1"/>
    <col min="14347" max="14347" width="5.7109375" style="41" customWidth="1"/>
    <col min="14348" max="14348" width="9.7109375" style="41" customWidth="1"/>
    <col min="14349" max="14349" width="4.140625" style="41" customWidth="1"/>
    <col min="14350" max="14350" width="4.7109375" style="41" customWidth="1"/>
    <col min="14351" max="14351" width="0.7109375" style="41" customWidth="1"/>
    <col min="14352" max="14352" width="5.85546875" style="41" customWidth="1"/>
    <col min="14353" max="14591" width="9.140625" style="41"/>
    <col min="14592" max="14592" width="15.28515625" style="41" customWidth="1"/>
    <col min="14593" max="14593" width="39.5703125" style="41" customWidth="1"/>
    <col min="14594" max="14594" width="2.7109375" style="41" customWidth="1"/>
    <col min="14595" max="14595" width="6.7109375" style="41" customWidth="1"/>
    <col min="14596" max="14596" width="7.140625" style="41" customWidth="1"/>
    <col min="14597" max="14597" width="8.140625" style="41" customWidth="1"/>
    <col min="14598" max="14598" width="17.5703125" style="41" customWidth="1"/>
    <col min="14599" max="14599" width="7" style="41" customWidth="1"/>
    <col min="14600" max="14600" width="2" style="41" customWidth="1"/>
    <col min="14601" max="14601" width="3.7109375" style="41" customWidth="1"/>
    <col min="14602" max="14602" width="8.5703125" style="41" customWidth="1"/>
    <col min="14603" max="14603" width="5.7109375" style="41" customWidth="1"/>
    <col min="14604" max="14604" width="9.7109375" style="41" customWidth="1"/>
    <col min="14605" max="14605" width="4.140625" style="41" customWidth="1"/>
    <col min="14606" max="14606" width="4.7109375" style="41" customWidth="1"/>
    <col min="14607" max="14607" width="0.7109375" style="41" customWidth="1"/>
    <col min="14608" max="14608" width="5.85546875" style="41" customWidth="1"/>
    <col min="14609" max="14847" width="9.140625" style="41"/>
    <col min="14848" max="14848" width="15.28515625" style="41" customWidth="1"/>
    <col min="14849" max="14849" width="39.5703125" style="41" customWidth="1"/>
    <col min="14850" max="14850" width="2.7109375" style="41" customWidth="1"/>
    <col min="14851" max="14851" width="6.7109375" style="41" customWidth="1"/>
    <col min="14852" max="14852" width="7.140625" style="41" customWidth="1"/>
    <col min="14853" max="14853" width="8.140625" style="41" customWidth="1"/>
    <col min="14854" max="14854" width="17.5703125" style="41" customWidth="1"/>
    <col min="14855" max="14855" width="7" style="41" customWidth="1"/>
    <col min="14856" max="14856" width="2" style="41" customWidth="1"/>
    <col min="14857" max="14857" width="3.7109375" style="41" customWidth="1"/>
    <col min="14858" max="14858" width="8.5703125" style="41" customWidth="1"/>
    <col min="14859" max="14859" width="5.7109375" style="41" customWidth="1"/>
    <col min="14860" max="14860" width="9.7109375" style="41" customWidth="1"/>
    <col min="14861" max="14861" width="4.140625" style="41" customWidth="1"/>
    <col min="14862" max="14862" width="4.7109375" style="41" customWidth="1"/>
    <col min="14863" max="14863" width="0.7109375" style="41" customWidth="1"/>
    <col min="14864" max="14864" width="5.85546875" style="41" customWidth="1"/>
    <col min="14865" max="15103" width="9.140625" style="41"/>
    <col min="15104" max="15104" width="15.28515625" style="41" customWidth="1"/>
    <col min="15105" max="15105" width="39.5703125" style="41" customWidth="1"/>
    <col min="15106" max="15106" width="2.7109375" style="41" customWidth="1"/>
    <col min="15107" max="15107" width="6.7109375" style="41" customWidth="1"/>
    <col min="15108" max="15108" width="7.140625" style="41" customWidth="1"/>
    <col min="15109" max="15109" width="8.140625" style="41" customWidth="1"/>
    <col min="15110" max="15110" width="17.5703125" style="41" customWidth="1"/>
    <col min="15111" max="15111" width="7" style="41" customWidth="1"/>
    <col min="15112" max="15112" width="2" style="41" customWidth="1"/>
    <col min="15113" max="15113" width="3.7109375" style="41" customWidth="1"/>
    <col min="15114" max="15114" width="8.5703125" style="41" customWidth="1"/>
    <col min="15115" max="15115" width="5.7109375" style="41" customWidth="1"/>
    <col min="15116" max="15116" width="9.7109375" style="41" customWidth="1"/>
    <col min="15117" max="15117" width="4.140625" style="41" customWidth="1"/>
    <col min="15118" max="15118" width="4.7109375" style="41" customWidth="1"/>
    <col min="15119" max="15119" width="0.7109375" style="41" customWidth="1"/>
    <col min="15120" max="15120" width="5.85546875" style="41" customWidth="1"/>
    <col min="15121" max="15359" width="9.140625" style="41"/>
    <col min="15360" max="15360" width="15.28515625" style="41" customWidth="1"/>
    <col min="15361" max="15361" width="39.5703125" style="41" customWidth="1"/>
    <col min="15362" max="15362" width="2.7109375" style="41" customWidth="1"/>
    <col min="15363" max="15363" width="6.7109375" style="41" customWidth="1"/>
    <col min="15364" max="15364" width="7.140625" style="41" customWidth="1"/>
    <col min="15365" max="15365" width="8.140625" style="41" customWidth="1"/>
    <col min="15366" max="15366" width="17.5703125" style="41" customWidth="1"/>
    <col min="15367" max="15367" width="7" style="41" customWidth="1"/>
    <col min="15368" max="15368" width="2" style="41" customWidth="1"/>
    <col min="15369" max="15369" width="3.7109375" style="41" customWidth="1"/>
    <col min="15370" max="15370" width="8.5703125" style="41" customWidth="1"/>
    <col min="15371" max="15371" width="5.7109375" style="41" customWidth="1"/>
    <col min="15372" max="15372" width="9.7109375" style="41" customWidth="1"/>
    <col min="15373" max="15373" width="4.140625" style="41" customWidth="1"/>
    <col min="15374" max="15374" width="4.7109375" style="41" customWidth="1"/>
    <col min="15375" max="15375" width="0.7109375" style="41" customWidth="1"/>
    <col min="15376" max="15376" width="5.85546875" style="41" customWidth="1"/>
    <col min="15377" max="15615" width="9.140625" style="41"/>
    <col min="15616" max="15616" width="15.28515625" style="41" customWidth="1"/>
    <col min="15617" max="15617" width="39.5703125" style="41" customWidth="1"/>
    <col min="15618" max="15618" width="2.7109375" style="41" customWidth="1"/>
    <col min="15619" max="15619" width="6.7109375" style="41" customWidth="1"/>
    <col min="15620" max="15620" width="7.140625" style="41" customWidth="1"/>
    <col min="15621" max="15621" width="8.140625" style="41" customWidth="1"/>
    <col min="15622" max="15622" width="17.5703125" style="41" customWidth="1"/>
    <col min="15623" max="15623" width="7" style="41" customWidth="1"/>
    <col min="15624" max="15624" width="2" style="41" customWidth="1"/>
    <col min="15625" max="15625" width="3.7109375" style="41" customWidth="1"/>
    <col min="15626" max="15626" width="8.5703125" style="41" customWidth="1"/>
    <col min="15627" max="15627" width="5.7109375" style="41" customWidth="1"/>
    <col min="15628" max="15628" width="9.7109375" style="41" customWidth="1"/>
    <col min="15629" max="15629" width="4.140625" style="41" customWidth="1"/>
    <col min="15630" max="15630" width="4.7109375" style="41" customWidth="1"/>
    <col min="15631" max="15631" width="0.7109375" style="41" customWidth="1"/>
    <col min="15632" max="15632" width="5.85546875" style="41" customWidth="1"/>
    <col min="15633" max="15871" width="9.140625" style="41"/>
    <col min="15872" max="15872" width="15.28515625" style="41" customWidth="1"/>
    <col min="15873" max="15873" width="39.5703125" style="41" customWidth="1"/>
    <col min="15874" max="15874" width="2.7109375" style="41" customWidth="1"/>
    <col min="15875" max="15875" width="6.7109375" style="41" customWidth="1"/>
    <col min="15876" max="15876" width="7.140625" style="41" customWidth="1"/>
    <col min="15877" max="15877" width="8.140625" style="41" customWidth="1"/>
    <col min="15878" max="15878" width="17.5703125" style="41" customWidth="1"/>
    <col min="15879" max="15879" width="7" style="41" customWidth="1"/>
    <col min="15880" max="15880" width="2" style="41" customWidth="1"/>
    <col min="15881" max="15881" width="3.7109375" style="41" customWidth="1"/>
    <col min="15882" max="15882" width="8.5703125" style="41" customWidth="1"/>
    <col min="15883" max="15883" width="5.7109375" style="41" customWidth="1"/>
    <col min="15884" max="15884" width="9.7109375" style="41" customWidth="1"/>
    <col min="15885" max="15885" width="4.140625" style="41" customWidth="1"/>
    <col min="15886" max="15886" width="4.7109375" style="41" customWidth="1"/>
    <col min="15887" max="15887" width="0.7109375" style="41" customWidth="1"/>
    <col min="15888" max="15888" width="5.85546875" style="41" customWidth="1"/>
    <col min="15889" max="16127" width="9.140625" style="41"/>
    <col min="16128" max="16128" width="15.28515625" style="41" customWidth="1"/>
    <col min="16129" max="16129" width="39.5703125" style="41" customWidth="1"/>
    <col min="16130" max="16130" width="2.7109375" style="41" customWidth="1"/>
    <col min="16131" max="16131" width="6.7109375" style="41" customWidth="1"/>
    <col min="16132" max="16132" width="7.140625" style="41" customWidth="1"/>
    <col min="16133" max="16133" width="8.140625" style="41" customWidth="1"/>
    <col min="16134" max="16134" width="17.5703125" style="41" customWidth="1"/>
    <col min="16135" max="16135" width="7" style="41" customWidth="1"/>
    <col min="16136" max="16136" width="2" style="41" customWidth="1"/>
    <col min="16137" max="16137" width="3.7109375" style="41" customWidth="1"/>
    <col min="16138" max="16138" width="8.5703125" style="41" customWidth="1"/>
    <col min="16139" max="16139" width="5.7109375" style="41" customWidth="1"/>
    <col min="16140" max="16140" width="9.7109375" style="41" customWidth="1"/>
    <col min="16141" max="16141" width="4.140625" style="41" customWidth="1"/>
    <col min="16142" max="16142" width="4.7109375" style="41" customWidth="1"/>
    <col min="16143" max="16143" width="0.7109375" style="41" customWidth="1"/>
    <col min="16144" max="16144" width="5.85546875" style="41" customWidth="1"/>
    <col min="16145" max="16384" width="9.140625" style="41"/>
  </cols>
  <sheetData>
    <row r="1" spans="1:16" ht="15" customHeight="1" x14ac:dyDescent="0.2">
      <c r="A1" s="291" t="s">
        <v>1015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16" ht="36.75" customHeight="1" x14ac:dyDescent="0.2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15" customHeight="1" x14ac:dyDescent="0.2">
      <c r="A3" s="291"/>
      <c r="B3" s="291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6" ht="15.75" thickBot="1" x14ac:dyDescent="0.3">
      <c r="A4" s="437" t="s">
        <v>1018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16" ht="52.5" customHeight="1" thickBot="1" x14ac:dyDescent="0.25">
      <c r="A5" s="304" t="s">
        <v>1</v>
      </c>
      <c r="B5" s="439"/>
      <c r="C5" s="300" t="s">
        <v>1020</v>
      </c>
      <c r="D5" s="300"/>
      <c r="E5" s="110" t="s">
        <v>74</v>
      </c>
      <c r="F5" s="110" t="s">
        <v>75</v>
      </c>
      <c r="G5" s="92" t="s">
        <v>939</v>
      </c>
      <c r="H5" s="92" t="s">
        <v>940</v>
      </c>
      <c r="I5" s="286" t="s">
        <v>1017</v>
      </c>
      <c r="J5" s="286"/>
      <c r="K5" s="286"/>
      <c r="L5" s="286" t="s">
        <v>1016</v>
      </c>
      <c r="M5" s="286"/>
      <c r="N5" s="286" t="s">
        <v>1019</v>
      </c>
      <c r="O5" s="286"/>
      <c r="P5" s="286"/>
    </row>
    <row r="6" spans="1:16" ht="24" customHeight="1" thickBot="1" x14ac:dyDescent="0.25">
      <c r="A6" s="301">
        <v>1</v>
      </c>
      <c r="B6" s="289"/>
      <c r="C6" s="440">
        <v>2</v>
      </c>
      <c r="D6" s="440"/>
      <c r="E6" s="111">
        <v>3</v>
      </c>
      <c r="F6" s="111">
        <v>4</v>
      </c>
      <c r="G6" s="111">
        <v>5</v>
      </c>
      <c r="H6" s="111">
        <v>6</v>
      </c>
      <c r="I6" s="440">
        <v>7</v>
      </c>
      <c r="J6" s="440"/>
      <c r="K6" s="440"/>
      <c r="L6" s="440">
        <v>8</v>
      </c>
      <c r="M6" s="440"/>
      <c r="N6" s="440">
        <v>9</v>
      </c>
      <c r="O6" s="440"/>
      <c r="P6" s="440"/>
    </row>
    <row r="7" spans="1:16" ht="35.25" customHeight="1" x14ac:dyDescent="0.2">
      <c r="A7" s="441" t="s">
        <v>941</v>
      </c>
      <c r="B7" s="442"/>
      <c r="C7" s="443" t="s">
        <v>942</v>
      </c>
      <c r="D7" s="443"/>
      <c r="E7" s="112"/>
      <c r="F7" s="112"/>
      <c r="G7" s="112"/>
      <c r="H7" s="112"/>
      <c r="I7" s="444">
        <v>11605127636</v>
      </c>
      <c r="J7" s="444"/>
      <c r="K7" s="444"/>
      <c r="L7" s="444">
        <v>10992897675.370001</v>
      </c>
      <c r="M7" s="444"/>
      <c r="N7" s="445">
        <v>94.724487486627766</v>
      </c>
      <c r="O7" s="445"/>
      <c r="P7" s="445"/>
    </row>
    <row r="8" spans="1:16" ht="24.75" customHeight="1" x14ac:dyDescent="0.2">
      <c r="A8" s="423" t="s">
        <v>82</v>
      </c>
      <c r="B8" s="424"/>
      <c r="C8" s="352" t="s">
        <v>942</v>
      </c>
      <c r="D8" s="352"/>
      <c r="E8" s="96" t="s">
        <v>83</v>
      </c>
      <c r="F8" s="96"/>
      <c r="G8" s="96"/>
      <c r="H8" s="96"/>
      <c r="I8" s="353">
        <v>1946137124.4000001</v>
      </c>
      <c r="J8" s="353"/>
      <c r="K8" s="353"/>
      <c r="L8" s="353">
        <v>1683933408.2</v>
      </c>
      <c r="M8" s="353"/>
      <c r="N8" s="425">
        <v>86.526966013207414</v>
      </c>
      <c r="O8" s="425"/>
      <c r="P8" s="425"/>
    </row>
    <row r="9" spans="1:16" ht="48" customHeight="1" x14ac:dyDescent="0.2">
      <c r="A9" s="420" t="s">
        <v>84</v>
      </c>
      <c r="B9" s="421"/>
      <c r="C9" s="375" t="s">
        <v>942</v>
      </c>
      <c r="D9" s="375"/>
      <c r="E9" s="97" t="s">
        <v>83</v>
      </c>
      <c r="F9" s="97" t="s">
        <v>85</v>
      </c>
      <c r="G9" s="97"/>
      <c r="H9" s="97"/>
      <c r="I9" s="376">
        <v>6744321.8300000001</v>
      </c>
      <c r="J9" s="376"/>
      <c r="K9" s="376"/>
      <c r="L9" s="376">
        <v>6744100.6299999999</v>
      </c>
      <c r="M9" s="376"/>
      <c r="N9" s="422">
        <v>99.996720203964514</v>
      </c>
      <c r="O9" s="422"/>
      <c r="P9" s="422"/>
    </row>
    <row r="10" spans="1:16" ht="34.5" customHeight="1" x14ac:dyDescent="0.2">
      <c r="A10" s="306" t="s">
        <v>86</v>
      </c>
      <c r="B10" s="307"/>
      <c r="C10" s="308" t="s">
        <v>942</v>
      </c>
      <c r="D10" s="308"/>
      <c r="E10" s="93" t="s">
        <v>83</v>
      </c>
      <c r="F10" s="93" t="s">
        <v>85</v>
      </c>
      <c r="G10" s="93" t="s">
        <v>87</v>
      </c>
      <c r="H10" s="93"/>
      <c r="I10" s="309">
        <v>6370131.8300000001</v>
      </c>
      <c r="J10" s="309"/>
      <c r="K10" s="309"/>
      <c r="L10" s="309">
        <v>6369910.6299999999</v>
      </c>
      <c r="M10" s="309"/>
      <c r="N10" s="310">
        <v>99.996527544391483</v>
      </c>
      <c r="O10" s="310"/>
      <c r="P10" s="310"/>
    </row>
    <row r="11" spans="1:16" ht="30" customHeight="1" x14ac:dyDescent="0.2">
      <c r="A11" s="306" t="s">
        <v>88</v>
      </c>
      <c r="B11" s="307"/>
      <c r="C11" s="308" t="s">
        <v>942</v>
      </c>
      <c r="D11" s="308"/>
      <c r="E11" s="93" t="s">
        <v>83</v>
      </c>
      <c r="F11" s="93" t="s">
        <v>85</v>
      </c>
      <c r="G11" s="93" t="s">
        <v>89</v>
      </c>
      <c r="H11" s="93"/>
      <c r="I11" s="309">
        <v>6370131.8300000001</v>
      </c>
      <c r="J11" s="309"/>
      <c r="K11" s="309"/>
      <c r="L11" s="309">
        <v>6369910.6299999999</v>
      </c>
      <c r="M11" s="309"/>
      <c r="N11" s="310">
        <v>99.996527544391483</v>
      </c>
      <c r="O11" s="310"/>
      <c r="P11" s="310"/>
    </row>
    <row r="12" spans="1:16" ht="57.75" customHeight="1" x14ac:dyDescent="0.2">
      <c r="A12" s="306" t="s">
        <v>90</v>
      </c>
      <c r="B12" s="307"/>
      <c r="C12" s="308" t="s">
        <v>942</v>
      </c>
      <c r="D12" s="308"/>
      <c r="E12" s="93" t="s">
        <v>83</v>
      </c>
      <c r="F12" s="93" t="s">
        <v>85</v>
      </c>
      <c r="G12" s="93" t="s">
        <v>91</v>
      </c>
      <c r="H12" s="93"/>
      <c r="I12" s="309">
        <v>6370131.8300000001</v>
      </c>
      <c r="J12" s="309"/>
      <c r="K12" s="309"/>
      <c r="L12" s="309">
        <v>6369910.6299999999</v>
      </c>
      <c r="M12" s="309"/>
      <c r="N12" s="310">
        <v>99.996527544391483</v>
      </c>
      <c r="O12" s="310"/>
      <c r="P12" s="310"/>
    </row>
    <row r="13" spans="1:16" ht="34.5" customHeight="1" x14ac:dyDescent="0.2">
      <c r="A13" s="306" t="s">
        <v>92</v>
      </c>
      <c r="B13" s="307"/>
      <c r="C13" s="308" t="s">
        <v>942</v>
      </c>
      <c r="D13" s="308"/>
      <c r="E13" s="93" t="s">
        <v>83</v>
      </c>
      <c r="F13" s="93" t="s">
        <v>85</v>
      </c>
      <c r="G13" s="93" t="s">
        <v>93</v>
      </c>
      <c r="H13" s="93"/>
      <c r="I13" s="309">
        <v>6370131.8300000001</v>
      </c>
      <c r="J13" s="309"/>
      <c r="K13" s="309"/>
      <c r="L13" s="309">
        <v>6369910.6299999999</v>
      </c>
      <c r="M13" s="309"/>
      <c r="N13" s="310">
        <v>99.996527544391483</v>
      </c>
      <c r="O13" s="310"/>
      <c r="P13" s="310"/>
    </row>
    <row r="14" spans="1:16" ht="94.5" customHeight="1" x14ac:dyDescent="0.2">
      <c r="A14" s="306" t="s">
        <v>94</v>
      </c>
      <c r="B14" s="307"/>
      <c r="C14" s="308" t="s">
        <v>942</v>
      </c>
      <c r="D14" s="308"/>
      <c r="E14" s="93" t="s">
        <v>83</v>
      </c>
      <c r="F14" s="93" t="s">
        <v>85</v>
      </c>
      <c r="G14" s="93" t="s">
        <v>93</v>
      </c>
      <c r="H14" s="93" t="s">
        <v>95</v>
      </c>
      <c r="I14" s="309">
        <v>6370131.8300000001</v>
      </c>
      <c r="J14" s="309"/>
      <c r="K14" s="309"/>
      <c r="L14" s="309">
        <v>6369910.6299999999</v>
      </c>
      <c r="M14" s="309"/>
      <c r="N14" s="310">
        <v>99.996527544391483</v>
      </c>
      <c r="O14" s="310"/>
      <c r="P14" s="310"/>
    </row>
    <row r="15" spans="1:16" ht="38.25" customHeight="1" x14ac:dyDescent="0.2">
      <c r="A15" s="306" t="s">
        <v>96</v>
      </c>
      <c r="B15" s="307"/>
      <c r="C15" s="308" t="s">
        <v>942</v>
      </c>
      <c r="D15" s="308"/>
      <c r="E15" s="93" t="s">
        <v>83</v>
      </c>
      <c r="F15" s="93" t="s">
        <v>85</v>
      </c>
      <c r="G15" s="93" t="s">
        <v>93</v>
      </c>
      <c r="H15" s="93" t="s">
        <v>97</v>
      </c>
      <c r="I15" s="309">
        <v>6370131.8300000001</v>
      </c>
      <c r="J15" s="309"/>
      <c r="K15" s="309"/>
      <c r="L15" s="309">
        <v>6369910.6299999999</v>
      </c>
      <c r="M15" s="309"/>
      <c r="N15" s="310">
        <v>99.996527544391483</v>
      </c>
      <c r="O15" s="310"/>
      <c r="P15" s="310"/>
    </row>
    <row r="16" spans="1:16" ht="29.25" customHeight="1" x14ac:dyDescent="0.2">
      <c r="A16" s="306" t="s">
        <v>98</v>
      </c>
      <c r="B16" s="307"/>
      <c r="C16" s="308" t="s">
        <v>942</v>
      </c>
      <c r="D16" s="308"/>
      <c r="E16" s="93" t="s">
        <v>83</v>
      </c>
      <c r="F16" s="93" t="s">
        <v>85</v>
      </c>
      <c r="G16" s="93" t="s">
        <v>99</v>
      </c>
      <c r="H16" s="93"/>
      <c r="I16" s="309">
        <v>374190</v>
      </c>
      <c r="J16" s="309"/>
      <c r="K16" s="309"/>
      <c r="L16" s="309">
        <v>374190</v>
      </c>
      <c r="M16" s="309"/>
      <c r="N16" s="310">
        <v>100</v>
      </c>
      <c r="O16" s="310"/>
      <c r="P16" s="310"/>
    </row>
    <row r="17" spans="1:16" ht="79.5" customHeight="1" x14ac:dyDescent="0.2">
      <c r="A17" s="306" t="s">
        <v>100</v>
      </c>
      <c r="B17" s="307"/>
      <c r="C17" s="308" t="s">
        <v>942</v>
      </c>
      <c r="D17" s="308"/>
      <c r="E17" s="93" t="s">
        <v>83</v>
      </c>
      <c r="F17" s="93" t="s">
        <v>85</v>
      </c>
      <c r="G17" s="93" t="s">
        <v>101</v>
      </c>
      <c r="H17" s="93"/>
      <c r="I17" s="309">
        <v>374190</v>
      </c>
      <c r="J17" s="309"/>
      <c r="K17" s="309"/>
      <c r="L17" s="309">
        <v>374190</v>
      </c>
      <c r="M17" s="309"/>
      <c r="N17" s="310">
        <v>100</v>
      </c>
      <c r="O17" s="310"/>
      <c r="P17" s="310"/>
    </row>
    <row r="18" spans="1:16" ht="89.25" customHeight="1" x14ac:dyDescent="0.2">
      <c r="A18" s="306" t="s">
        <v>94</v>
      </c>
      <c r="B18" s="307"/>
      <c r="C18" s="308" t="s">
        <v>942</v>
      </c>
      <c r="D18" s="308"/>
      <c r="E18" s="93" t="s">
        <v>83</v>
      </c>
      <c r="F18" s="93" t="s">
        <v>85</v>
      </c>
      <c r="G18" s="93" t="s">
        <v>101</v>
      </c>
      <c r="H18" s="93" t="s">
        <v>95</v>
      </c>
      <c r="I18" s="309">
        <v>374190</v>
      </c>
      <c r="J18" s="309"/>
      <c r="K18" s="309"/>
      <c r="L18" s="309">
        <v>374190</v>
      </c>
      <c r="M18" s="309"/>
      <c r="N18" s="310">
        <v>100</v>
      </c>
      <c r="O18" s="310"/>
      <c r="P18" s="310"/>
    </row>
    <row r="19" spans="1:16" ht="57.75" customHeight="1" x14ac:dyDescent="0.2">
      <c r="A19" s="306" t="s">
        <v>96</v>
      </c>
      <c r="B19" s="307"/>
      <c r="C19" s="308" t="s">
        <v>942</v>
      </c>
      <c r="D19" s="308"/>
      <c r="E19" s="93" t="s">
        <v>83</v>
      </c>
      <c r="F19" s="93" t="s">
        <v>85</v>
      </c>
      <c r="G19" s="93" t="s">
        <v>101</v>
      </c>
      <c r="H19" s="93" t="s">
        <v>97</v>
      </c>
      <c r="I19" s="309">
        <v>374190</v>
      </c>
      <c r="J19" s="309"/>
      <c r="K19" s="309"/>
      <c r="L19" s="309">
        <v>374190</v>
      </c>
      <c r="M19" s="309"/>
      <c r="N19" s="310">
        <v>100</v>
      </c>
      <c r="O19" s="310"/>
      <c r="P19" s="310"/>
    </row>
    <row r="20" spans="1:16" ht="80.25" customHeight="1" x14ac:dyDescent="0.2">
      <c r="A20" s="420" t="s">
        <v>114</v>
      </c>
      <c r="B20" s="421"/>
      <c r="C20" s="375" t="s">
        <v>942</v>
      </c>
      <c r="D20" s="375"/>
      <c r="E20" s="97" t="s">
        <v>83</v>
      </c>
      <c r="F20" s="97" t="s">
        <v>115</v>
      </c>
      <c r="G20" s="97"/>
      <c r="H20" s="97"/>
      <c r="I20" s="376">
        <v>423032876.82999998</v>
      </c>
      <c r="J20" s="376"/>
      <c r="K20" s="376"/>
      <c r="L20" s="376">
        <v>414659554.5</v>
      </c>
      <c r="M20" s="376"/>
      <c r="N20" s="422">
        <v>98.020645016352987</v>
      </c>
      <c r="O20" s="422"/>
      <c r="P20" s="422"/>
    </row>
    <row r="21" spans="1:16" ht="34.5" customHeight="1" x14ac:dyDescent="0.2">
      <c r="A21" s="306" t="s">
        <v>116</v>
      </c>
      <c r="B21" s="307"/>
      <c r="C21" s="308" t="s">
        <v>942</v>
      </c>
      <c r="D21" s="308"/>
      <c r="E21" s="93" t="s">
        <v>83</v>
      </c>
      <c r="F21" s="93" t="s">
        <v>115</v>
      </c>
      <c r="G21" s="93" t="s">
        <v>117</v>
      </c>
      <c r="H21" s="93"/>
      <c r="I21" s="309">
        <v>13909000</v>
      </c>
      <c r="J21" s="309"/>
      <c r="K21" s="309"/>
      <c r="L21" s="309">
        <v>13278779.310000001</v>
      </c>
      <c r="M21" s="309"/>
      <c r="N21" s="310">
        <v>95.468971960601053</v>
      </c>
      <c r="O21" s="310"/>
      <c r="P21" s="310"/>
    </row>
    <row r="22" spans="1:16" ht="25.5" customHeight="1" x14ac:dyDescent="0.2">
      <c r="A22" s="306" t="s">
        <v>88</v>
      </c>
      <c r="B22" s="307"/>
      <c r="C22" s="308" t="s">
        <v>942</v>
      </c>
      <c r="D22" s="308"/>
      <c r="E22" s="93" t="s">
        <v>83</v>
      </c>
      <c r="F22" s="93" t="s">
        <v>115</v>
      </c>
      <c r="G22" s="93" t="s">
        <v>118</v>
      </c>
      <c r="H22" s="93"/>
      <c r="I22" s="309">
        <v>13909000</v>
      </c>
      <c r="J22" s="309"/>
      <c r="K22" s="309"/>
      <c r="L22" s="309">
        <v>13278779.310000001</v>
      </c>
      <c r="M22" s="309"/>
      <c r="N22" s="310">
        <v>95.468971960601053</v>
      </c>
      <c r="O22" s="310"/>
      <c r="P22" s="310"/>
    </row>
    <row r="23" spans="1:16" ht="81.75" customHeight="1" x14ac:dyDescent="0.2">
      <c r="A23" s="306" t="s">
        <v>119</v>
      </c>
      <c r="B23" s="307"/>
      <c r="C23" s="308" t="s">
        <v>942</v>
      </c>
      <c r="D23" s="308"/>
      <c r="E23" s="93" t="s">
        <v>83</v>
      </c>
      <c r="F23" s="93" t="s">
        <v>115</v>
      </c>
      <c r="G23" s="93" t="s">
        <v>120</v>
      </c>
      <c r="H23" s="93"/>
      <c r="I23" s="309">
        <v>13909000</v>
      </c>
      <c r="J23" s="309"/>
      <c r="K23" s="309"/>
      <c r="L23" s="309">
        <v>13278779.310000001</v>
      </c>
      <c r="M23" s="309"/>
      <c r="N23" s="310">
        <v>95.468971960601053</v>
      </c>
      <c r="O23" s="310"/>
      <c r="P23" s="310"/>
    </row>
    <row r="24" spans="1:16" ht="69.75" customHeight="1" x14ac:dyDescent="0.2">
      <c r="A24" s="306" t="s">
        <v>121</v>
      </c>
      <c r="B24" s="307"/>
      <c r="C24" s="308" t="s">
        <v>942</v>
      </c>
      <c r="D24" s="308"/>
      <c r="E24" s="93" t="s">
        <v>83</v>
      </c>
      <c r="F24" s="93" t="s">
        <v>115</v>
      </c>
      <c r="G24" s="93" t="s">
        <v>122</v>
      </c>
      <c r="H24" s="93"/>
      <c r="I24" s="309">
        <v>13909000</v>
      </c>
      <c r="J24" s="309"/>
      <c r="K24" s="309"/>
      <c r="L24" s="309">
        <v>13278779.310000001</v>
      </c>
      <c r="M24" s="309"/>
      <c r="N24" s="310">
        <v>95.468971960601053</v>
      </c>
      <c r="O24" s="310"/>
      <c r="P24" s="310"/>
    </row>
    <row r="25" spans="1:16" ht="83.25" customHeight="1" x14ac:dyDescent="0.2">
      <c r="A25" s="306" t="s">
        <v>94</v>
      </c>
      <c r="B25" s="307"/>
      <c r="C25" s="308" t="s">
        <v>942</v>
      </c>
      <c r="D25" s="308"/>
      <c r="E25" s="93" t="s">
        <v>83</v>
      </c>
      <c r="F25" s="93" t="s">
        <v>115</v>
      </c>
      <c r="G25" s="93" t="s">
        <v>122</v>
      </c>
      <c r="H25" s="93" t="s">
        <v>95</v>
      </c>
      <c r="I25" s="309">
        <v>13098466.789999999</v>
      </c>
      <c r="J25" s="309"/>
      <c r="K25" s="309"/>
      <c r="L25" s="309">
        <v>13086748.949999999</v>
      </c>
      <c r="M25" s="309"/>
      <c r="N25" s="310">
        <v>99.910540369435097</v>
      </c>
      <c r="O25" s="310"/>
      <c r="P25" s="310"/>
    </row>
    <row r="26" spans="1:16" ht="36" customHeight="1" x14ac:dyDescent="0.2">
      <c r="A26" s="306" t="s">
        <v>96</v>
      </c>
      <c r="B26" s="307"/>
      <c r="C26" s="308" t="s">
        <v>942</v>
      </c>
      <c r="D26" s="308"/>
      <c r="E26" s="93" t="s">
        <v>83</v>
      </c>
      <c r="F26" s="93" t="s">
        <v>115</v>
      </c>
      <c r="G26" s="93" t="s">
        <v>122</v>
      </c>
      <c r="H26" s="93" t="s">
        <v>97</v>
      </c>
      <c r="I26" s="309">
        <v>13098466.789999999</v>
      </c>
      <c r="J26" s="309"/>
      <c r="K26" s="309"/>
      <c r="L26" s="309">
        <v>13086748.949999999</v>
      </c>
      <c r="M26" s="309"/>
      <c r="N26" s="310">
        <v>99.910540369435097</v>
      </c>
      <c r="O26" s="310"/>
      <c r="P26" s="310"/>
    </row>
    <row r="27" spans="1:16" ht="44.25" customHeight="1" x14ac:dyDescent="0.2">
      <c r="A27" s="306" t="s">
        <v>110</v>
      </c>
      <c r="B27" s="307"/>
      <c r="C27" s="308" t="s">
        <v>942</v>
      </c>
      <c r="D27" s="308"/>
      <c r="E27" s="93" t="s">
        <v>83</v>
      </c>
      <c r="F27" s="93" t="s">
        <v>115</v>
      </c>
      <c r="G27" s="93" t="s">
        <v>122</v>
      </c>
      <c r="H27" s="93" t="s">
        <v>111</v>
      </c>
      <c r="I27" s="309">
        <v>810533.21</v>
      </c>
      <c r="J27" s="309"/>
      <c r="K27" s="309"/>
      <c r="L27" s="309">
        <v>192030.36</v>
      </c>
      <c r="M27" s="309"/>
      <c r="N27" s="310">
        <v>23.691855883363495</v>
      </c>
      <c r="O27" s="310"/>
      <c r="P27" s="310"/>
    </row>
    <row r="28" spans="1:16" ht="46.5" customHeight="1" x14ac:dyDescent="0.2">
      <c r="A28" s="306" t="s">
        <v>112</v>
      </c>
      <c r="B28" s="307"/>
      <c r="C28" s="308" t="s">
        <v>942</v>
      </c>
      <c r="D28" s="308"/>
      <c r="E28" s="93" t="s">
        <v>83</v>
      </c>
      <c r="F28" s="93" t="s">
        <v>115</v>
      </c>
      <c r="G28" s="93" t="s">
        <v>122</v>
      </c>
      <c r="H28" s="93" t="s">
        <v>113</v>
      </c>
      <c r="I28" s="309">
        <v>810533.21</v>
      </c>
      <c r="J28" s="309"/>
      <c r="K28" s="309"/>
      <c r="L28" s="309">
        <v>192030.36</v>
      </c>
      <c r="M28" s="309"/>
      <c r="N28" s="310">
        <v>23.691855883363495</v>
      </c>
      <c r="O28" s="310"/>
      <c r="P28" s="310"/>
    </row>
    <row r="29" spans="1:16" ht="37.5" customHeight="1" x14ac:dyDescent="0.2">
      <c r="A29" s="306" t="s">
        <v>123</v>
      </c>
      <c r="B29" s="307"/>
      <c r="C29" s="308" t="s">
        <v>942</v>
      </c>
      <c r="D29" s="308"/>
      <c r="E29" s="93" t="s">
        <v>83</v>
      </c>
      <c r="F29" s="93" t="s">
        <v>115</v>
      </c>
      <c r="G29" s="93" t="s">
        <v>124</v>
      </c>
      <c r="H29" s="93"/>
      <c r="I29" s="309">
        <v>1231000</v>
      </c>
      <c r="J29" s="309"/>
      <c r="K29" s="309"/>
      <c r="L29" s="309">
        <v>1202896.1200000001</v>
      </c>
      <c r="M29" s="309"/>
      <c r="N29" s="310">
        <v>97.716987814784744</v>
      </c>
      <c r="O29" s="310"/>
      <c r="P29" s="310"/>
    </row>
    <row r="30" spans="1:16" ht="54.75" customHeight="1" x14ac:dyDescent="0.2">
      <c r="A30" s="306" t="s">
        <v>125</v>
      </c>
      <c r="B30" s="307"/>
      <c r="C30" s="308" t="s">
        <v>942</v>
      </c>
      <c r="D30" s="308"/>
      <c r="E30" s="93" t="s">
        <v>83</v>
      </c>
      <c r="F30" s="93" t="s">
        <v>115</v>
      </c>
      <c r="G30" s="93" t="s">
        <v>126</v>
      </c>
      <c r="H30" s="93"/>
      <c r="I30" s="309">
        <v>1231000</v>
      </c>
      <c r="J30" s="309"/>
      <c r="K30" s="309"/>
      <c r="L30" s="309">
        <v>1202896.1200000001</v>
      </c>
      <c r="M30" s="309"/>
      <c r="N30" s="310">
        <v>97.716987814784744</v>
      </c>
      <c r="O30" s="310"/>
      <c r="P30" s="310"/>
    </row>
    <row r="31" spans="1:16" ht="42" customHeight="1" x14ac:dyDescent="0.2">
      <c r="A31" s="306" t="s">
        <v>127</v>
      </c>
      <c r="B31" s="307"/>
      <c r="C31" s="308" t="s">
        <v>942</v>
      </c>
      <c r="D31" s="308"/>
      <c r="E31" s="93" t="s">
        <v>83</v>
      </c>
      <c r="F31" s="93" t="s">
        <v>115</v>
      </c>
      <c r="G31" s="93" t="s">
        <v>128</v>
      </c>
      <c r="H31" s="93"/>
      <c r="I31" s="309">
        <v>1231000</v>
      </c>
      <c r="J31" s="309"/>
      <c r="K31" s="309"/>
      <c r="L31" s="309">
        <v>1202896.1200000001</v>
      </c>
      <c r="M31" s="309"/>
      <c r="N31" s="310">
        <v>97.716987814784744</v>
      </c>
      <c r="O31" s="310"/>
      <c r="P31" s="310"/>
    </row>
    <row r="32" spans="1:16" ht="63" customHeight="1" x14ac:dyDescent="0.2">
      <c r="A32" s="306" t="s">
        <v>129</v>
      </c>
      <c r="B32" s="307"/>
      <c r="C32" s="308" t="s">
        <v>942</v>
      </c>
      <c r="D32" s="308"/>
      <c r="E32" s="93" t="s">
        <v>83</v>
      </c>
      <c r="F32" s="93" t="s">
        <v>115</v>
      </c>
      <c r="G32" s="93" t="s">
        <v>130</v>
      </c>
      <c r="H32" s="93"/>
      <c r="I32" s="309">
        <v>1231000</v>
      </c>
      <c r="J32" s="309"/>
      <c r="K32" s="309"/>
      <c r="L32" s="309">
        <v>1202896.1200000001</v>
      </c>
      <c r="M32" s="309"/>
      <c r="N32" s="310">
        <v>97.716987814784744</v>
      </c>
      <c r="O32" s="310"/>
      <c r="P32" s="310"/>
    </row>
    <row r="33" spans="1:16" ht="73.5" customHeight="1" x14ac:dyDescent="0.2">
      <c r="A33" s="306" t="s">
        <v>94</v>
      </c>
      <c r="B33" s="307"/>
      <c r="C33" s="308" t="s">
        <v>942</v>
      </c>
      <c r="D33" s="308"/>
      <c r="E33" s="93" t="s">
        <v>83</v>
      </c>
      <c r="F33" s="93" t="s">
        <v>115</v>
      </c>
      <c r="G33" s="93" t="s">
        <v>130</v>
      </c>
      <c r="H33" s="93" t="s">
        <v>95</v>
      </c>
      <c r="I33" s="309">
        <v>1231000</v>
      </c>
      <c r="J33" s="309"/>
      <c r="K33" s="309"/>
      <c r="L33" s="309">
        <v>1202896.1200000001</v>
      </c>
      <c r="M33" s="309"/>
      <c r="N33" s="310">
        <v>97.716987814784744</v>
      </c>
      <c r="O33" s="310"/>
      <c r="P33" s="310"/>
    </row>
    <row r="34" spans="1:16" ht="39" customHeight="1" x14ac:dyDescent="0.2">
      <c r="A34" s="306" t="s">
        <v>96</v>
      </c>
      <c r="B34" s="307"/>
      <c r="C34" s="308" t="s">
        <v>942</v>
      </c>
      <c r="D34" s="308"/>
      <c r="E34" s="93" t="s">
        <v>83</v>
      </c>
      <c r="F34" s="93" t="s">
        <v>115</v>
      </c>
      <c r="G34" s="93" t="s">
        <v>130</v>
      </c>
      <c r="H34" s="93" t="s">
        <v>97</v>
      </c>
      <c r="I34" s="309">
        <v>1231000</v>
      </c>
      <c r="J34" s="309"/>
      <c r="K34" s="309"/>
      <c r="L34" s="309">
        <v>1202896.1200000001</v>
      </c>
      <c r="M34" s="309"/>
      <c r="N34" s="310">
        <v>97.716987814784744</v>
      </c>
      <c r="O34" s="310"/>
      <c r="P34" s="310"/>
    </row>
    <row r="35" spans="1:16" ht="35.25" customHeight="1" x14ac:dyDescent="0.2">
      <c r="A35" s="306" t="s">
        <v>131</v>
      </c>
      <c r="B35" s="307"/>
      <c r="C35" s="308" t="s">
        <v>942</v>
      </c>
      <c r="D35" s="308"/>
      <c r="E35" s="93" t="s">
        <v>83</v>
      </c>
      <c r="F35" s="93" t="s">
        <v>115</v>
      </c>
      <c r="G35" s="93" t="s">
        <v>132</v>
      </c>
      <c r="H35" s="93"/>
      <c r="I35" s="309">
        <v>996000</v>
      </c>
      <c r="J35" s="309"/>
      <c r="K35" s="309"/>
      <c r="L35" s="309">
        <v>846663.43</v>
      </c>
      <c r="M35" s="309"/>
      <c r="N35" s="310">
        <v>85.006368473895591</v>
      </c>
      <c r="O35" s="310"/>
      <c r="P35" s="310"/>
    </row>
    <row r="36" spans="1:16" ht="45" customHeight="1" x14ac:dyDescent="0.2">
      <c r="A36" s="306" t="s">
        <v>133</v>
      </c>
      <c r="B36" s="307"/>
      <c r="C36" s="308" t="s">
        <v>942</v>
      </c>
      <c r="D36" s="308"/>
      <c r="E36" s="93" t="s">
        <v>83</v>
      </c>
      <c r="F36" s="93" t="s">
        <v>115</v>
      </c>
      <c r="G36" s="93" t="s">
        <v>134</v>
      </c>
      <c r="H36" s="93"/>
      <c r="I36" s="309">
        <v>996000</v>
      </c>
      <c r="J36" s="309"/>
      <c r="K36" s="309"/>
      <c r="L36" s="309">
        <v>846663.43</v>
      </c>
      <c r="M36" s="309"/>
      <c r="N36" s="310">
        <v>85.006368473895591</v>
      </c>
      <c r="O36" s="310"/>
      <c r="P36" s="310"/>
    </row>
    <row r="37" spans="1:16" ht="54" customHeight="1" x14ac:dyDescent="0.2">
      <c r="A37" s="306" t="s">
        <v>135</v>
      </c>
      <c r="B37" s="307"/>
      <c r="C37" s="308" t="s">
        <v>942</v>
      </c>
      <c r="D37" s="308"/>
      <c r="E37" s="93" t="s">
        <v>83</v>
      </c>
      <c r="F37" s="93" t="s">
        <v>115</v>
      </c>
      <c r="G37" s="93" t="s">
        <v>136</v>
      </c>
      <c r="H37" s="93"/>
      <c r="I37" s="309">
        <v>996000</v>
      </c>
      <c r="J37" s="309"/>
      <c r="K37" s="309"/>
      <c r="L37" s="309">
        <v>846663.43</v>
      </c>
      <c r="M37" s="309"/>
      <c r="N37" s="310">
        <v>85.006368473895591</v>
      </c>
      <c r="O37" s="310"/>
      <c r="P37" s="310"/>
    </row>
    <row r="38" spans="1:16" ht="236.25" customHeight="1" x14ac:dyDescent="0.2">
      <c r="A38" s="306" t="s">
        <v>137</v>
      </c>
      <c r="B38" s="307"/>
      <c r="C38" s="308" t="s">
        <v>942</v>
      </c>
      <c r="D38" s="308"/>
      <c r="E38" s="93" t="s">
        <v>83</v>
      </c>
      <c r="F38" s="93" t="s">
        <v>115</v>
      </c>
      <c r="G38" s="93" t="s">
        <v>138</v>
      </c>
      <c r="H38" s="93"/>
      <c r="I38" s="309">
        <v>996000</v>
      </c>
      <c r="J38" s="309"/>
      <c r="K38" s="309"/>
      <c r="L38" s="309">
        <v>846663.43</v>
      </c>
      <c r="M38" s="309"/>
      <c r="N38" s="310">
        <v>85.006368473895591</v>
      </c>
      <c r="O38" s="310"/>
      <c r="P38" s="310"/>
    </row>
    <row r="39" spans="1:16" ht="74.25" customHeight="1" x14ac:dyDescent="0.2">
      <c r="A39" s="306" t="s">
        <v>94</v>
      </c>
      <c r="B39" s="307"/>
      <c r="C39" s="308" t="s">
        <v>942</v>
      </c>
      <c r="D39" s="308"/>
      <c r="E39" s="93" t="s">
        <v>83</v>
      </c>
      <c r="F39" s="93" t="s">
        <v>115</v>
      </c>
      <c r="G39" s="93" t="s">
        <v>138</v>
      </c>
      <c r="H39" s="93" t="s">
        <v>95</v>
      </c>
      <c r="I39" s="309">
        <v>865213.24</v>
      </c>
      <c r="J39" s="309"/>
      <c r="K39" s="309"/>
      <c r="L39" s="309">
        <v>827350.97</v>
      </c>
      <c r="M39" s="309"/>
      <c r="N39" s="310">
        <v>95.623937747415894</v>
      </c>
      <c r="O39" s="310"/>
      <c r="P39" s="310"/>
    </row>
    <row r="40" spans="1:16" ht="43.5" customHeight="1" x14ac:dyDescent="0.2">
      <c r="A40" s="306" t="s">
        <v>96</v>
      </c>
      <c r="B40" s="307"/>
      <c r="C40" s="308" t="s">
        <v>942</v>
      </c>
      <c r="D40" s="308"/>
      <c r="E40" s="93" t="s">
        <v>83</v>
      </c>
      <c r="F40" s="93" t="s">
        <v>115</v>
      </c>
      <c r="G40" s="93" t="s">
        <v>138</v>
      </c>
      <c r="H40" s="93" t="s">
        <v>97</v>
      </c>
      <c r="I40" s="309">
        <v>865213.24</v>
      </c>
      <c r="J40" s="309"/>
      <c r="K40" s="309"/>
      <c r="L40" s="309">
        <v>827350.97</v>
      </c>
      <c r="M40" s="309"/>
      <c r="N40" s="310">
        <v>95.623937747415894</v>
      </c>
      <c r="O40" s="310"/>
      <c r="P40" s="310"/>
    </row>
    <row r="41" spans="1:16" ht="39" customHeight="1" x14ac:dyDescent="0.2">
      <c r="A41" s="306" t="s">
        <v>110</v>
      </c>
      <c r="B41" s="307"/>
      <c r="C41" s="308" t="s">
        <v>942</v>
      </c>
      <c r="D41" s="308"/>
      <c r="E41" s="93" t="s">
        <v>83</v>
      </c>
      <c r="F41" s="93" t="s">
        <v>115</v>
      </c>
      <c r="G41" s="93" t="s">
        <v>138</v>
      </c>
      <c r="H41" s="93" t="s">
        <v>111</v>
      </c>
      <c r="I41" s="309">
        <v>130786.76</v>
      </c>
      <c r="J41" s="309"/>
      <c r="K41" s="309"/>
      <c r="L41" s="309">
        <v>19312.46</v>
      </c>
      <c r="M41" s="309"/>
      <c r="N41" s="310">
        <v>14.766372375919397</v>
      </c>
      <c r="O41" s="310"/>
      <c r="P41" s="310"/>
    </row>
    <row r="42" spans="1:16" ht="40.5" customHeight="1" x14ac:dyDescent="0.2">
      <c r="A42" s="306" t="s">
        <v>112</v>
      </c>
      <c r="B42" s="307"/>
      <c r="C42" s="308" t="s">
        <v>942</v>
      </c>
      <c r="D42" s="308"/>
      <c r="E42" s="93" t="s">
        <v>83</v>
      </c>
      <c r="F42" s="93" t="s">
        <v>115</v>
      </c>
      <c r="G42" s="93" t="s">
        <v>138</v>
      </c>
      <c r="H42" s="93" t="s">
        <v>113</v>
      </c>
      <c r="I42" s="309">
        <v>130786.76</v>
      </c>
      <c r="J42" s="309"/>
      <c r="K42" s="309"/>
      <c r="L42" s="309">
        <v>19312.46</v>
      </c>
      <c r="M42" s="309"/>
      <c r="N42" s="310">
        <v>14.766372375919397</v>
      </c>
      <c r="O42" s="310"/>
      <c r="P42" s="310"/>
    </row>
    <row r="43" spans="1:16" ht="39.75" customHeight="1" x14ac:dyDescent="0.2">
      <c r="A43" s="306" t="s">
        <v>86</v>
      </c>
      <c r="B43" s="307"/>
      <c r="C43" s="308" t="s">
        <v>942</v>
      </c>
      <c r="D43" s="308"/>
      <c r="E43" s="93" t="s">
        <v>83</v>
      </c>
      <c r="F43" s="93" t="s">
        <v>115</v>
      </c>
      <c r="G43" s="93" t="s">
        <v>87</v>
      </c>
      <c r="H43" s="93"/>
      <c r="I43" s="309">
        <v>392050166.82999998</v>
      </c>
      <c r="J43" s="309"/>
      <c r="K43" s="309"/>
      <c r="L43" s="309">
        <v>384853769.06999999</v>
      </c>
      <c r="M43" s="309"/>
      <c r="N43" s="310">
        <v>98.164419156306465</v>
      </c>
      <c r="O43" s="310"/>
      <c r="P43" s="310"/>
    </row>
    <row r="44" spans="1:16" ht="36.75" customHeight="1" x14ac:dyDescent="0.2">
      <c r="A44" s="306" t="s">
        <v>139</v>
      </c>
      <c r="B44" s="307"/>
      <c r="C44" s="308" t="s">
        <v>942</v>
      </c>
      <c r="D44" s="308"/>
      <c r="E44" s="93" t="s">
        <v>83</v>
      </c>
      <c r="F44" s="93" t="s">
        <v>115</v>
      </c>
      <c r="G44" s="93" t="s">
        <v>140</v>
      </c>
      <c r="H44" s="93"/>
      <c r="I44" s="309">
        <v>14436000</v>
      </c>
      <c r="J44" s="309"/>
      <c r="K44" s="309"/>
      <c r="L44" s="309">
        <v>13976331.26</v>
      </c>
      <c r="M44" s="309"/>
      <c r="N44" s="310">
        <v>96.81581643114437</v>
      </c>
      <c r="O44" s="310"/>
      <c r="P44" s="310"/>
    </row>
    <row r="45" spans="1:16" ht="58.5" customHeight="1" x14ac:dyDescent="0.2">
      <c r="A45" s="306" t="s">
        <v>141</v>
      </c>
      <c r="B45" s="307"/>
      <c r="C45" s="308" t="s">
        <v>942</v>
      </c>
      <c r="D45" s="308"/>
      <c r="E45" s="93" t="s">
        <v>83</v>
      </c>
      <c r="F45" s="93" t="s">
        <v>115</v>
      </c>
      <c r="G45" s="93" t="s">
        <v>142</v>
      </c>
      <c r="H45" s="93"/>
      <c r="I45" s="309">
        <v>14436000</v>
      </c>
      <c r="J45" s="309"/>
      <c r="K45" s="309"/>
      <c r="L45" s="309">
        <v>13976331.26</v>
      </c>
      <c r="M45" s="309"/>
      <c r="N45" s="310">
        <v>96.81581643114437</v>
      </c>
      <c r="O45" s="310"/>
      <c r="P45" s="310"/>
    </row>
    <row r="46" spans="1:16" ht="42" customHeight="1" x14ac:dyDescent="0.2">
      <c r="A46" s="306" t="s">
        <v>143</v>
      </c>
      <c r="B46" s="307"/>
      <c r="C46" s="308" t="s">
        <v>942</v>
      </c>
      <c r="D46" s="308"/>
      <c r="E46" s="93" t="s">
        <v>83</v>
      </c>
      <c r="F46" s="93" t="s">
        <v>115</v>
      </c>
      <c r="G46" s="93" t="s">
        <v>144</v>
      </c>
      <c r="H46" s="93"/>
      <c r="I46" s="309">
        <v>14436000</v>
      </c>
      <c r="J46" s="309"/>
      <c r="K46" s="309"/>
      <c r="L46" s="309">
        <v>13976331.26</v>
      </c>
      <c r="M46" s="309"/>
      <c r="N46" s="310">
        <v>96.81581643114437</v>
      </c>
      <c r="O46" s="310"/>
      <c r="P46" s="310"/>
    </row>
    <row r="47" spans="1:16" ht="85.5" customHeight="1" x14ac:dyDescent="0.2">
      <c r="A47" s="306" t="s">
        <v>94</v>
      </c>
      <c r="B47" s="307"/>
      <c r="C47" s="308" t="s">
        <v>942</v>
      </c>
      <c r="D47" s="308"/>
      <c r="E47" s="93" t="s">
        <v>83</v>
      </c>
      <c r="F47" s="93" t="s">
        <v>115</v>
      </c>
      <c r="G47" s="93" t="s">
        <v>144</v>
      </c>
      <c r="H47" s="93" t="s">
        <v>95</v>
      </c>
      <c r="I47" s="309">
        <v>12992000</v>
      </c>
      <c r="J47" s="309"/>
      <c r="K47" s="309"/>
      <c r="L47" s="309">
        <v>12954106.949999999</v>
      </c>
      <c r="M47" s="309"/>
      <c r="N47" s="310">
        <v>99.708335514162556</v>
      </c>
      <c r="O47" s="310"/>
      <c r="P47" s="310"/>
    </row>
    <row r="48" spans="1:16" ht="42.75" customHeight="1" x14ac:dyDescent="0.2">
      <c r="A48" s="306" t="s">
        <v>96</v>
      </c>
      <c r="B48" s="307"/>
      <c r="C48" s="308" t="s">
        <v>942</v>
      </c>
      <c r="D48" s="308"/>
      <c r="E48" s="93" t="s">
        <v>83</v>
      </c>
      <c r="F48" s="93" t="s">
        <v>115</v>
      </c>
      <c r="G48" s="93" t="s">
        <v>144</v>
      </c>
      <c r="H48" s="93" t="s">
        <v>97</v>
      </c>
      <c r="I48" s="309">
        <v>12992000</v>
      </c>
      <c r="J48" s="309"/>
      <c r="K48" s="309"/>
      <c r="L48" s="309">
        <v>12954106.949999999</v>
      </c>
      <c r="M48" s="309"/>
      <c r="N48" s="310">
        <v>99.708335514162556</v>
      </c>
      <c r="O48" s="310"/>
      <c r="P48" s="310"/>
    </row>
    <row r="49" spans="1:16" ht="39.75" customHeight="1" x14ac:dyDescent="0.2">
      <c r="A49" s="306" t="s">
        <v>110</v>
      </c>
      <c r="B49" s="307"/>
      <c r="C49" s="308" t="s">
        <v>942</v>
      </c>
      <c r="D49" s="308"/>
      <c r="E49" s="93" t="s">
        <v>83</v>
      </c>
      <c r="F49" s="93" t="s">
        <v>115</v>
      </c>
      <c r="G49" s="93" t="s">
        <v>144</v>
      </c>
      <c r="H49" s="93" t="s">
        <v>111</v>
      </c>
      <c r="I49" s="309">
        <v>1444000</v>
      </c>
      <c r="J49" s="309"/>
      <c r="K49" s="309"/>
      <c r="L49" s="309">
        <v>1022224.31</v>
      </c>
      <c r="M49" s="309"/>
      <c r="N49" s="310">
        <v>70.79115720221607</v>
      </c>
      <c r="O49" s="310"/>
      <c r="P49" s="310"/>
    </row>
    <row r="50" spans="1:16" ht="44.25" customHeight="1" x14ac:dyDescent="0.2">
      <c r="A50" s="306" t="s">
        <v>112</v>
      </c>
      <c r="B50" s="307"/>
      <c r="C50" s="308" t="s">
        <v>942</v>
      </c>
      <c r="D50" s="308"/>
      <c r="E50" s="93" t="s">
        <v>83</v>
      </c>
      <c r="F50" s="93" t="s">
        <v>115</v>
      </c>
      <c r="G50" s="93" t="s">
        <v>144</v>
      </c>
      <c r="H50" s="93" t="s">
        <v>113</v>
      </c>
      <c r="I50" s="309">
        <v>1444000</v>
      </c>
      <c r="J50" s="309"/>
      <c r="K50" s="309"/>
      <c r="L50" s="309">
        <v>1022224.31</v>
      </c>
      <c r="M50" s="309"/>
      <c r="N50" s="310">
        <v>70.79115720221607</v>
      </c>
      <c r="O50" s="310"/>
      <c r="P50" s="310"/>
    </row>
    <row r="51" spans="1:16" ht="33" customHeight="1" x14ac:dyDescent="0.2">
      <c r="A51" s="306" t="s">
        <v>88</v>
      </c>
      <c r="B51" s="307"/>
      <c r="C51" s="308" t="s">
        <v>942</v>
      </c>
      <c r="D51" s="308"/>
      <c r="E51" s="93" t="s">
        <v>83</v>
      </c>
      <c r="F51" s="93" t="s">
        <v>115</v>
      </c>
      <c r="G51" s="93" t="s">
        <v>89</v>
      </c>
      <c r="H51" s="93"/>
      <c r="I51" s="309">
        <v>377614166.82999998</v>
      </c>
      <c r="J51" s="309"/>
      <c r="K51" s="309"/>
      <c r="L51" s="309">
        <v>370877437.81</v>
      </c>
      <c r="M51" s="309"/>
      <c r="N51" s="310">
        <v>98.21597556136372</v>
      </c>
      <c r="O51" s="310"/>
      <c r="P51" s="310"/>
    </row>
    <row r="52" spans="1:16" ht="46.5" customHeight="1" x14ac:dyDescent="0.2">
      <c r="A52" s="306" t="s">
        <v>90</v>
      </c>
      <c r="B52" s="307"/>
      <c r="C52" s="308" t="s">
        <v>942</v>
      </c>
      <c r="D52" s="308"/>
      <c r="E52" s="93" t="s">
        <v>83</v>
      </c>
      <c r="F52" s="93" t="s">
        <v>115</v>
      </c>
      <c r="G52" s="93" t="s">
        <v>91</v>
      </c>
      <c r="H52" s="93"/>
      <c r="I52" s="309">
        <v>377614166.82999998</v>
      </c>
      <c r="J52" s="309"/>
      <c r="K52" s="309"/>
      <c r="L52" s="309">
        <v>370877437.81</v>
      </c>
      <c r="M52" s="309"/>
      <c r="N52" s="310">
        <v>98.21597556136372</v>
      </c>
      <c r="O52" s="310"/>
      <c r="P52" s="310"/>
    </row>
    <row r="53" spans="1:16" ht="33" customHeight="1" x14ac:dyDescent="0.2">
      <c r="A53" s="306" t="s">
        <v>145</v>
      </c>
      <c r="B53" s="307"/>
      <c r="C53" s="308" t="s">
        <v>942</v>
      </c>
      <c r="D53" s="308"/>
      <c r="E53" s="93" t="s">
        <v>83</v>
      </c>
      <c r="F53" s="93" t="s">
        <v>115</v>
      </c>
      <c r="G53" s="93" t="s">
        <v>146</v>
      </c>
      <c r="H53" s="93"/>
      <c r="I53" s="309">
        <v>330500683.16000003</v>
      </c>
      <c r="J53" s="309"/>
      <c r="K53" s="309"/>
      <c r="L53" s="309">
        <v>328334780.74000001</v>
      </c>
      <c r="M53" s="309"/>
      <c r="N53" s="310">
        <v>99.344660229052693</v>
      </c>
      <c r="O53" s="310"/>
      <c r="P53" s="310"/>
    </row>
    <row r="54" spans="1:16" ht="81" customHeight="1" x14ac:dyDescent="0.2">
      <c r="A54" s="306" t="s">
        <v>94</v>
      </c>
      <c r="B54" s="307"/>
      <c r="C54" s="308" t="s">
        <v>942</v>
      </c>
      <c r="D54" s="308"/>
      <c r="E54" s="93" t="s">
        <v>83</v>
      </c>
      <c r="F54" s="93" t="s">
        <v>115</v>
      </c>
      <c r="G54" s="93" t="s">
        <v>146</v>
      </c>
      <c r="H54" s="93" t="s">
        <v>95</v>
      </c>
      <c r="I54" s="309">
        <v>311377563.06</v>
      </c>
      <c r="J54" s="309"/>
      <c r="K54" s="309"/>
      <c r="L54" s="309">
        <v>311290331.82999998</v>
      </c>
      <c r="M54" s="309"/>
      <c r="N54" s="310">
        <v>99.97198538355083</v>
      </c>
      <c r="O54" s="310"/>
      <c r="P54" s="310"/>
    </row>
    <row r="55" spans="1:16" ht="42" customHeight="1" x14ac:dyDescent="0.2">
      <c r="A55" s="306" t="s">
        <v>96</v>
      </c>
      <c r="B55" s="307"/>
      <c r="C55" s="308" t="s">
        <v>942</v>
      </c>
      <c r="D55" s="308"/>
      <c r="E55" s="93" t="s">
        <v>83</v>
      </c>
      <c r="F55" s="93" t="s">
        <v>115</v>
      </c>
      <c r="G55" s="93" t="s">
        <v>146</v>
      </c>
      <c r="H55" s="93" t="s">
        <v>97</v>
      </c>
      <c r="I55" s="309">
        <v>311377563.06</v>
      </c>
      <c r="J55" s="309"/>
      <c r="K55" s="309"/>
      <c r="L55" s="309">
        <v>311290331.82999998</v>
      </c>
      <c r="M55" s="309"/>
      <c r="N55" s="310">
        <v>99.97198538355083</v>
      </c>
      <c r="O55" s="310"/>
      <c r="P55" s="310"/>
    </row>
    <row r="56" spans="1:16" ht="42.75" customHeight="1" x14ac:dyDescent="0.2">
      <c r="A56" s="306" t="s">
        <v>110</v>
      </c>
      <c r="B56" s="307"/>
      <c r="C56" s="308" t="s">
        <v>942</v>
      </c>
      <c r="D56" s="308"/>
      <c r="E56" s="93" t="s">
        <v>83</v>
      </c>
      <c r="F56" s="93" t="s">
        <v>115</v>
      </c>
      <c r="G56" s="93" t="s">
        <v>146</v>
      </c>
      <c r="H56" s="93" t="s">
        <v>111</v>
      </c>
      <c r="I56" s="309">
        <v>15339120.1</v>
      </c>
      <c r="J56" s="309"/>
      <c r="K56" s="309"/>
      <c r="L56" s="309">
        <v>13749915.630000001</v>
      </c>
      <c r="M56" s="309"/>
      <c r="N56" s="310">
        <v>89.639533039447301</v>
      </c>
      <c r="O56" s="310"/>
      <c r="P56" s="310"/>
    </row>
    <row r="57" spans="1:16" ht="43.5" customHeight="1" x14ac:dyDescent="0.2">
      <c r="A57" s="306" t="s">
        <v>112</v>
      </c>
      <c r="B57" s="307"/>
      <c r="C57" s="308" t="s">
        <v>942</v>
      </c>
      <c r="D57" s="308"/>
      <c r="E57" s="93" t="s">
        <v>83</v>
      </c>
      <c r="F57" s="93" t="s">
        <v>115</v>
      </c>
      <c r="G57" s="93" t="s">
        <v>146</v>
      </c>
      <c r="H57" s="93" t="s">
        <v>113</v>
      </c>
      <c r="I57" s="309">
        <v>15339120.1</v>
      </c>
      <c r="J57" s="309"/>
      <c r="K57" s="309"/>
      <c r="L57" s="309">
        <v>13749915.630000001</v>
      </c>
      <c r="M57" s="309"/>
      <c r="N57" s="310">
        <v>89.639533039447301</v>
      </c>
      <c r="O57" s="310"/>
      <c r="P57" s="310"/>
    </row>
    <row r="58" spans="1:16" ht="30" customHeight="1" x14ac:dyDescent="0.2">
      <c r="A58" s="306" t="s">
        <v>147</v>
      </c>
      <c r="B58" s="307"/>
      <c r="C58" s="308" t="s">
        <v>942</v>
      </c>
      <c r="D58" s="308"/>
      <c r="E58" s="93" t="s">
        <v>83</v>
      </c>
      <c r="F58" s="93" t="s">
        <v>115</v>
      </c>
      <c r="G58" s="93" t="s">
        <v>146</v>
      </c>
      <c r="H58" s="93" t="s">
        <v>148</v>
      </c>
      <c r="I58" s="309">
        <v>2604000</v>
      </c>
      <c r="J58" s="309"/>
      <c r="K58" s="309"/>
      <c r="L58" s="309">
        <v>2604000</v>
      </c>
      <c r="M58" s="309"/>
      <c r="N58" s="310">
        <v>100</v>
      </c>
      <c r="O58" s="310"/>
      <c r="P58" s="310"/>
    </row>
    <row r="59" spans="1:16" ht="24" customHeight="1" x14ac:dyDescent="0.2">
      <c r="A59" s="306" t="s">
        <v>149</v>
      </c>
      <c r="B59" s="307"/>
      <c r="C59" s="308" t="s">
        <v>942</v>
      </c>
      <c r="D59" s="308"/>
      <c r="E59" s="93" t="s">
        <v>83</v>
      </c>
      <c r="F59" s="93" t="s">
        <v>115</v>
      </c>
      <c r="G59" s="93" t="s">
        <v>146</v>
      </c>
      <c r="H59" s="93" t="s">
        <v>150</v>
      </c>
      <c r="I59" s="309">
        <v>2604000</v>
      </c>
      <c r="J59" s="309"/>
      <c r="K59" s="309"/>
      <c r="L59" s="309">
        <v>2604000</v>
      </c>
      <c r="M59" s="309"/>
      <c r="N59" s="310">
        <v>100</v>
      </c>
      <c r="O59" s="310"/>
      <c r="P59" s="310"/>
    </row>
    <row r="60" spans="1:16" ht="25.5" customHeight="1" x14ac:dyDescent="0.2">
      <c r="A60" s="306" t="s">
        <v>151</v>
      </c>
      <c r="B60" s="307"/>
      <c r="C60" s="308" t="s">
        <v>942</v>
      </c>
      <c r="D60" s="308"/>
      <c r="E60" s="93" t="s">
        <v>83</v>
      </c>
      <c r="F60" s="93" t="s">
        <v>115</v>
      </c>
      <c r="G60" s="93" t="s">
        <v>146</v>
      </c>
      <c r="H60" s="93" t="s">
        <v>152</v>
      </c>
      <c r="I60" s="309">
        <v>1180000</v>
      </c>
      <c r="J60" s="309"/>
      <c r="K60" s="309"/>
      <c r="L60" s="309">
        <v>690533.28</v>
      </c>
      <c r="M60" s="309"/>
      <c r="N60" s="310">
        <v>58.51976949152543</v>
      </c>
      <c r="O60" s="310"/>
      <c r="P60" s="310"/>
    </row>
    <row r="61" spans="1:16" ht="35.25" customHeight="1" x14ac:dyDescent="0.2">
      <c r="A61" s="306" t="s">
        <v>153</v>
      </c>
      <c r="B61" s="307"/>
      <c r="C61" s="308" t="s">
        <v>942</v>
      </c>
      <c r="D61" s="308"/>
      <c r="E61" s="93" t="s">
        <v>83</v>
      </c>
      <c r="F61" s="93" t="s">
        <v>115</v>
      </c>
      <c r="G61" s="93" t="s">
        <v>146</v>
      </c>
      <c r="H61" s="93" t="s">
        <v>154</v>
      </c>
      <c r="I61" s="309">
        <v>1180000</v>
      </c>
      <c r="J61" s="309"/>
      <c r="K61" s="309"/>
      <c r="L61" s="309">
        <v>690533.28</v>
      </c>
      <c r="M61" s="309"/>
      <c r="N61" s="310">
        <v>58.51976949152543</v>
      </c>
      <c r="O61" s="310"/>
      <c r="P61" s="310"/>
    </row>
    <row r="62" spans="1:16" ht="33.75" customHeight="1" x14ac:dyDescent="0.2">
      <c r="A62" s="306" t="s">
        <v>155</v>
      </c>
      <c r="B62" s="307"/>
      <c r="C62" s="308" t="s">
        <v>942</v>
      </c>
      <c r="D62" s="308"/>
      <c r="E62" s="93" t="s">
        <v>83</v>
      </c>
      <c r="F62" s="93" t="s">
        <v>115</v>
      </c>
      <c r="G62" s="93" t="s">
        <v>156</v>
      </c>
      <c r="H62" s="93"/>
      <c r="I62" s="309">
        <v>47113483.670000002</v>
      </c>
      <c r="J62" s="309"/>
      <c r="K62" s="309"/>
      <c r="L62" s="309">
        <v>42542657.07</v>
      </c>
      <c r="M62" s="309"/>
      <c r="N62" s="310">
        <v>90.298262314848685</v>
      </c>
      <c r="O62" s="310"/>
      <c r="P62" s="310"/>
    </row>
    <row r="63" spans="1:16" ht="85.5" customHeight="1" x14ac:dyDescent="0.2">
      <c r="A63" s="306" t="s">
        <v>94</v>
      </c>
      <c r="B63" s="307"/>
      <c r="C63" s="308" t="s">
        <v>942</v>
      </c>
      <c r="D63" s="308"/>
      <c r="E63" s="93" t="s">
        <v>83</v>
      </c>
      <c r="F63" s="93" t="s">
        <v>115</v>
      </c>
      <c r="G63" s="93" t="s">
        <v>156</v>
      </c>
      <c r="H63" s="93" t="s">
        <v>95</v>
      </c>
      <c r="I63" s="309">
        <v>44615115.869999997</v>
      </c>
      <c r="J63" s="309"/>
      <c r="K63" s="309"/>
      <c r="L63" s="309">
        <v>40192722.560000002</v>
      </c>
      <c r="M63" s="309"/>
      <c r="N63" s="310">
        <v>90.087679424870231</v>
      </c>
      <c r="O63" s="310"/>
      <c r="P63" s="310"/>
    </row>
    <row r="64" spans="1:16" ht="45" customHeight="1" x14ac:dyDescent="0.2">
      <c r="A64" s="306" t="s">
        <v>96</v>
      </c>
      <c r="B64" s="307"/>
      <c r="C64" s="308" t="s">
        <v>942</v>
      </c>
      <c r="D64" s="308"/>
      <c r="E64" s="93" t="s">
        <v>83</v>
      </c>
      <c r="F64" s="93" t="s">
        <v>115</v>
      </c>
      <c r="G64" s="93" t="s">
        <v>156</v>
      </c>
      <c r="H64" s="93" t="s">
        <v>97</v>
      </c>
      <c r="I64" s="309">
        <v>44615115.869999997</v>
      </c>
      <c r="J64" s="309"/>
      <c r="K64" s="309"/>
      <c r="L64" s="309">
        <v>40192722.560000002</v>
      </c>
      <c r="M64" s="309"/>
      <c r="N64" s="310">
        <v>90.087679424870231</v>
      </c>
      <c r="O64" s="310"/>
      <c r="P64" s="310"/>
    </row>
    <row r="65" spans="1:16" ht="37.5" customHeight="1" x14ac:dyDescent="0.2">
      <c r="A65" s="306" t="s">
        <v>110</v>
      </c>
      <c r="B65" s="307"/>
      <c r="C65" s="308" t="s">
        <v>942</v>
      </c>
      <c r="D65" s="308"/>
      <c r="E65" s="93" t="s">
        <v>83</v>
      </c>
      <c r="F65" s="93" t="s">
        <v>115</v>
      </c>
      <c r="G65" s="93" t="s">
        <v>156</v>
      </c>
      <c r="H65" s="93" t="s">
        <v>111</v>
      </c>
      <c r="I65" s="309">
        <v>2496367.7999999998</v>
      </c>
      <c r="J65" s="309"/>
      <c r="K65" s="309"/>
      <c r="L65" s="309">
        <v>2349934.5099999998</v>
      </c>
      <c r="M65" s="309"/>
      <c r="N65" s="310">
        <v>94.134146018066716</v>
      </c>
      <c r="O65" s="310"/>
      <c r="P65" s="310"/>
    </row>
    <row r="66" spans="1:16" ht="40.5" customHeight="1" x14ac:dyDescent="0.2">
      <c r="A66" s="306" t="s">
        <v>112</v>
      </c>
      <c r="B66" s="307"/>
      <c r="C66" s="308" t="s">
        <v>942</v>
      </c>
      <c r="D66" s="308"/>
      <c r="E66" s="93" t="s">
        <v>83</v>
      </c>
      <c r="F66" s="93" t="s">
        <v>115</v>
      </c>
      <c r="G66" s="93" t="s">
        <v>156</v>
      </c>
      <c r="H66" s="93" t="s">
        <v>113</v>
      </c>
      <c r="I66" s="309">
        <v>2496367.7999999998</v>
      </c>
      <c r="J66" s="309"/>
      <c r="K66" s="309"/>
      <c r="L66" s="309">
        <v>2349934.5099999998</v>
      </c>
      <c r="M66" s="309"/>
      <c r="N66" s="310">
        <v>94.134146018066716</v>
      </c>
      <c r="O66" s="310"/>
      <c r="P66" s="310"/>
    </row>
    <row r="67" spans="1:16" ht="29.25" customHeight="1" x14ac:dyDescent="0.2">
      <c r="A67" s="306" t="s">
        <v>151</v>
      </c>
      <c r="B67" s="307"/>
      <c r="C67" s="308" t="s">
        <v>942</v>
      </c>
      <c r="D67" s="308"/>
      <c r="E67" s="93" t="s">
        <v>83</v>
      </c>
      <c r="F67" s="93" t="s">
        <v>115</v>
      </c>
      <c r="G67" s="93" t="s">
        <v>156</v>
      </c>
      <c r="H67" s="93" t="s">
        <v>152</v>
      </c>
      <c r="I67" s="309">
        <v>2000</v>
      </c>
      <c r="J67" s="309"/>
      <c r="K67" s="309"/>
      <c r="L67" s="309">
        <v>0</v>
      </c>
      <c r="M67" s="309"/>
      <c r="N67" s="310">
        <v>0</v>
      </c>
      <c r="O67" s="310"/>
      <c r="P67" s="310"/>
    </row>
    <row r="68" spans="1:16" ht="28.5" customHeight="1" x14ac:dyDescent="0.2">
      <c r="A68" s="306" t="s">
        <v>153</v>
      </c>
      <c r="B68" s="307"/>
      <c r="C68" s="308" t="s">
        <v>942</v>
      </c>
      <c r="D68" s="308"/>
      <c r="E68" s="93" t="s">
        <v>83</v>
      </c>
      <c r="F68" s="93" t="s">
        <v>115</v>
      </c>
      <c r="G68" s="93" t="s">
        <v>156</v>
      </c>
      <c r="H68" s="93" t="s">
        <v>154</v>
      </c>
      <c r="I68" s="309">
        <v>2000</v>
      </c>
      <c r="J68" s="309"/>
      <c r="K68" s="309"/>
      <c r="L68" s="309">
        <v>0</v>
      </c>
      <c r="M68" s="309"/>
      <c r="N68" s="310">
        <v>0</v>
      </c>
      <c r="O68" s="310"/>
      <c r="P68" s="310"/>
    </row>
    <row r="69" spans="1:16" ht="34.5" customHeight="1" x14ac:dyDescent="0.2">
      <c r="A69" s="306" t="s">
        <v>159</v>
      </c>
      <c r="B69" s="307"/>
      <c r="C69" s="308" t="s">
        <v>942</v>
      </c>
      <c r="D69" s="308"/>
      <c r="E69" s="93" t="s">
        <v>83</v>
      </c>
      <c r="F69" s="93" t="s">
        <v>115</v>
      </c>
      <c r="G69" s="93" t="s">
        <v>160</v>
      </c>
      <c r="H69" s="93"/>
      <c r="I69" s="309">
        <v>4363000</v>
      </c>
      <c r="J69" s="309"/>
      <c r="K69" s="309"/>
      <c r="L69" s="309">
        <v>4360777.47</v>
      </c>
      <c r="M69" s="309"/>
      <c r="N69" s="310">
        <v>99.949059592023829</v>
      </c>
      <c r="O69" s="310"/>
      <c r="P69" s="310"/>
    </row>
    <row r="70" spans="1:16" ht="32.25" customHeight="1" x14ac:dyDescent="0.2">
      <c r="A70" s="306" t="s">
        <v>161</v>
      </c>
      <c r="B70" s="307"/>
      <c r="C70" s="308" t="s">
        <v>942</v>
      </c>
      <c r="D70" s="308"/>
      <c r="E70" s="93" t="s">
        <v>83</v>
      </c>
      <c r="F70" s="93" t="s">
        <v>115</v>
      </c>
      <c r="G70" s="93" t="s">
        <v>162</v>
      </c>
      <c r="H70" s="93"/>
      <c r="I70" s="309">
        <v>4363000</v>
      </c>
      <c r="J70" s="309"/>
      <c r="K70" s="309"/>
      <c r="L70" s="309">
        <v>4360777.47</v>
      </c>
      <c r="M70" s="309"/>
      <c r="N70" s="310">
        <v>99.949059592023829</v>
      </c>
      <c r="O70" s="310"/>
      <c r="P70" s="310"/>
    </row>
    <row r="71" spans="1:16" ht="72" customHeight="1" x14ac:dyDescent="0.2">
      <c r="A71" s="306" t="s">
        <v>163</v>
      </c>
      <c r="B71" s="307"/>
      <c r="C71" s="308" t="s">
        <v>942</v>
      </c>
      <c r="D71" s="308"/>
      <c r="E71" s="93" t="s">
        <v>83</v>
      </c>
      <c r="F71" s="93" t="s">
        <v>115</v>
      </c>
      <c r="G71" s="93" t="s">
        <v>164</v>
      </c>
      <c r="H71" s="93"/>
      <c r="I71" s="309">
        <v>4363000</v>
      </c>
      <c r="J71" s="309"/>
      <c r="K71" s="309"/>
      <c r="L71" s="309">
        <v>4360777.47</v>
      </c>
      <c r="M71" s="309"/>
      <c r="N71" s="310">
        <v>99.949059592023829</v>
      </c>
      <c r="O71" s="310"/>
      <c r="P71" s="310"/>
    </row>
    <row r="72" spans="1:16" ht="81" customHeight="1" x14ac:dyDescent="0.2">
      <c r="A72" s="306" t="s">
        <v>165</v>
      </c>
      <c r="B72" s="307"/>
      <c r="C72" s="308" t="s">
        <v>942</v>
      </c>
      <c r="D72" s="308"/>
      <c r="E72" s="93" t="s">
        <v>83</v>
      </c>
      <c r="F72" s="93" t="s">
        <v>115</v>
      </c>
      <c r="G72" s="93" t="s">
        <v>166</v>
      </c>
      <c r="H72" s="93"/>
      <c r="I72" s="309">
        <v>4363000</v>
      </c>
      <c r="J72" s="309"/>
      <c r="K72" s="309"/>
      <c r="L72" s="309">
        <v>4360777.47</v>
      </c>
      <c r="M72" s="309"/>
      <c r="N72" s="310">
        <v>99.949059592023829</v>
      </c>
      <c r="O72" s="310"/>
      <c r="P72" s="310"/>
    </row>
    <row r="73" spans="1:16" ht="76.5" customHeight="1" x14ac:dyDescent="0.2">
      <c r="A73" s="306" t="s">
        <v>94</v>
      </c>
      <c r="B73" s="307"/>
      <c r="C73" s="308" t="s">
        <v>942</v>
      </c>
      <c r="D73" s="308"/>
      <c r="E73" s="93" t="s">
        <v>83</v>
      </c>
      <c r="F73" s="93" t="s">
        <v>115</v>
      </c>
      <c r="G73" s="93" t="s">
        <v>166</v>
      </c>
      <c r="H73" s="93" t="s">
        <v>95</v>
      </c>
      <c r="I73" s="309">
        <v>4045832.8</v>
      </c>
      <c r="J73" s="309"/>
      <c r="K73" s="309"/>
      <c r="L73" s="309">
        <v>4043610.27</v>
      </c>
      <c r="M73" s="309"/>
      <c r="N73" s="310">
        <v>99.945066192552503</v>
      </c>
      <c r="O73" s="310"/>
      <c r="P73" s="310"/>
    </row>
    <row r="74" spans="1:16" ht="45" customHeight="1" x14ac:dyDescent="0.2">
      <c r="A74" s="306" t="s">
        <v>96</v>
      </c>
      <c r="B74" s="307"/>
      <c r="C74" s="308" t="s">
        <v>942</v>
      </c>
      <c r="D74" s="308"/>
      <c r="E74" s="93" t="s">
        <v>83</v>
      </c>
      <c r="F74" s="93" t="s">
        <v>115</v>
      </c>
      <c r="G74" s="93" t="s">
        <v>166</v>
      </c>
      <c r="H74" s="93" t="s">
        <v>97</v>
      </c>
      <c r="I74" s="309">
        <v>4045832.8</v>
      </c>
      <c r="J74" s="309"/>
      <c r="K74" s="309"/>
      <c r="L74" s="309">
        <v>4043610.27</v>
      </c>
      <c r="M74" s="309"/>
      <c r="N74" s="310">
        <v>99.945066192552503</v>
      </c>
      <c r="O74" s="310"/>
      <c r="P74" s="310"/>
    </row>
    <row r="75" spans="1:16" ht="38.25" customHeight="1" x14ac:dyDescent="0.2">
      <c r="A75" s="306" t="s">
        <v>110</v>
      </c>
      <c r="B75" s="307"/>
      <c r="C75" s="308" t="s">
        <v>942</v>
      </c>
      <c r="D75" s="308"/>
      <c r="E75" s="93" t="s">
        <v>83</v>
      </c>
      <c r="F75" s="93" t="s">
        <v>115</v>
      </c>
      <c r="G75" s="93" t="s">
        <v>166</v>
      </c>
      <c r="H75" s="93" t="s">
        <v>111</v>
      </c>
      <c r="I75" s="309">
        <v>317167.2</v>
      </c>
      <c r="J75" s="309"/>
      <c r="K75" s="309"/>
      <c r="L75" s="309">
        <v>317167.2</v>
      </c>
      <c r="M75" s="309"/>
      <c r="N75" s="310">
        <v>100</v>
      </c>
      <c r="O75" s="310"/>
      <c r="P75" s="310"/>
    </row>
    <row r="76" spans="1:16" ht="45.75" customHeight="1" x14ac:dyDescent="0.2">
      <c r="A76" s="306" t="s">
        <v>112</v>
      </c>
      <c r="B76" s="307"/>
      <c r="C76" s="308" t="s">
        <v>942</v>
      </c>
      <c r="D76" s="308"/>
      <c r="E76" s="93" t="s">
        <v>83</v>
      </c>
      <c r="F76" s="93" t="s">
        <v>115</v>
      </c>
      <c r="G76" s="93" t="s">
        <v>166</v>
      </c>
      <c r="H76" s="93" t="s">
        <v>113</v>
      </c>
      <c r="I76" s="309">
        <v>317167.2</v>
      </c>
      <c r="J76" s="309"/>
      <c r="K76" s="309"/>
      <c r="L76" s="309">
        <v>317167.2</v>
      </c>
      <c r="M76" s="309"/>
      <c r="N76" s="310">
        <v>100</v>
      </c>
      <c r="O76" s="310"/>
      <c r="P76" s="310"/>
    </row>
    <row r="77" spans="1:16" ht="42.75" customHeight="1" x14ac:dyDescent="0.2">
      <c r="A77" s="306" t="s">
        <v>167</v>
      </c>
      <c r="B77" s="307"/>
      <c r="C77" s="308" t="s">
        <v>942</v>
      </c>
      <c r="D77" s="308"/>
      <c r="E77" s="93" t="s">
        <v>83</v>
      </c>
      <c r="F77" s="93" t="s">
        <v>115</v>
      </c>
      <c r="G77" s="93" t="s">
        <v>168</v>
      </c>
      <c r="H77" s="93"/>
      <c r="I77" s="309">
        <v>3983000</v>
      </c>
      <c r="J77" s="309"/>
      <c r="K77" s="309"/>
      <c r="L77" s="309">
        <v>3839851.5</v>
      </c>
      <c r="M77" s="309"/>
      <c r="N77" s="310">
        <v>96.406013055485815</v>
      </c>
      <c r="O77" s="310"/>
      <c r="P77" s="310"/>
    </row>
    <row r="78" spans="1:16" ht="45.75" customHeight="1" x14ac:dyDescent="0.2">
      <c r="A78" s="306" t="s">
        <v>169</v>
      </c>
      <c r="B78" s="307"/>
      <c r="C78" s="308" t="s">
        <v>942</v>
      </c>
      <c r="D78" s="308"/>
      <c r="E78" s="93" t="s">
        <v>83</v>
      </c>
      <c r="F78" s="93" t="s">
        <v>115</v>
      </c>
      <c r="G78" s="93" t="s">
        <v>170</v>
      </c>
      <c r="H78" s="93"/>
      <c r="I78" s="309">
        <v>3983000</v>
      </c>
      <c r="J78" s="309"/>
      <c r="K78" s="309"/>
      <c r="L78" s="309">
        <v>3839851.5</v>
      </c>
      <c r="M78" s="309"/>
      <c r="N78" s="310">
        <v>96.406013055485815</v>
      </c>
      <c r="O78" s="310"/>
      <c r="P78" s="310"/>
    </row>
    <row r="79" spans="1:16" ht="78.75" customHeight="1" x14ac:dyDescent="0.2">
      <c r="A79" s="306" t="s">
        <v>171</v>
      </c>
      <c r="B79" s="307"/>
      <c r="C79" s="308" t="s">
        <v>942</v>
      </c>
      <c r="D79" s="308"/>
      <c r="E79" s="93" t="s">
        <v>83</v>
      </c>
      <c r="F79" s="93" t="s">
        <v>115</v>
      </c>
      <c r="G79" s="93" t="s">
        <v>172</v>
      </c>
      <c r="H79" s="93"/>
      <c r="I79" s="309">
        <v>3983000</v>
      </c>
      <c r="J79" s="309"/>
      <c r="K79" s="309"/>
      <c r="L79" s="309">
        <v>3839851.5</v>
      </c>
      <c r="M79" s="309"/>
      <c r="N79" s="310">
        <v>96.406013055485815</v>
      </c>
      <c r="O79" s="310"/>
      <c r="P79" s="310"/>
    </row>
    <row r="80" spans="1:16" ht="65.25" customHeight="1" x14ac:dyDescent="0.2">
      <c r="A80" s="306" t="s">
        <v>173</v>
      </c>
      <c r="B80" s="307"/>
      <c r="C80" s="308" t="s">
        <v>942</v>
      </c>
      <c r="D80" s="308"/>
      <c r="E80" s="93" t="s">
        <v>83</v>
      </c>
      <c r="F80" s="93" t="s">
        <v>115</v>
      </c>
      <c r="G80" s="93" t="s">
        <v>174</v>
      </c>
      <c r="H80" s="93"/>
      <c r="I80" s="309">
        <v>3983000</v>
      </c>
      <c r="J80" s="309"/>
      <c r="K80" s="309"/>
      <c r="L80" s="309">
        <v>3839851.5</v>
      </c>
      <c r="M80" s="309"/>
      <c r="N80" s="310">
        <v>96.406013055485815</v>
      </c>
      <c r="O80" s="310"/>
      <c r="P80" s="310"/>
    </row>
    <row r="81" spans="1:16" ht="80.25" customHeight="1" x14ac:dyDescent="0.2">
      <c r="A81" s="306" t="s">
        <v>94</v>
      </c>
      <c r="B81" s="307"/>
      <c r="C81" s="308" t="s">
        <v>942</v>
      </c>
      <c r="D81" s="308"/>
      <c r="E81" s="93" t="s">
        <v>83</v>
      </c>
      <c r="F81" s="93" t="s">
        <v>115</v>
      </c>
      <c r="G81" s="93" t="s">
        <v>174</v>
      </c>
      <c r="H81" s="93" t="s">
        <v>95</v>
      </c>
      <c r="I81" s="309">
        <v>3889419.08</v>
      </c>
      <c r="J81" s="309"/>
      <c r="K81" s="309"/>
      <c r="L81" s="309">
        <v>3752607.57</v>
      </c>
      <c r="M81" s="309"/>
      <c r="N81" s="310">
        <v>96.482469304901954</v>
      </c>
      <c r="O81" s="310"/>
      <c r="P81" s="310"/>
    </row>
    <row r="82" spans="1:16" ht="50.25" customHeight="1" x14ac:dyDescent="0.2">
      <c r="A82" s="306" t="s">
        <v>96</v>
      </c>
      <c r="B82" s="307"/>
      <c r="C82" s="308" t="s">
        <v>942</v>
      </c>
      <c r="D82" s="308"/>
      <c r="E82" s="93" t="s">
        <v>83</v>
      </c>
      <c r="F82" s="93" t="s">
        <v>115</v>
      </c>
      <c r="G82" s="93" t="s">
        <v>174</v>
      </c>
      <c r="H82" s="93" t="s">
        <v>97</v>
      </c>
      <c r="I82" s="309">
        <v>3889419.08</v>
      </c>
      <c r="J82" s="309"/>
      <c r="K82" s="309"/>
      <c r="L82" s="309">
        <v>3752607.57</v>
      </c>
      <c r="M82" s="309"/>
      <c r="N82" s="310">
        <v>96.482469304901954</v>
      </c>
      <c r="O82" s="310"/>
      <c r="P82" s="310"/>
    </row>
    <row r="83" spans="1:16" ht="39.75" customHeight="1" x14ac:dyDescent="0.2">
      <c r="A83" s="306" t="s">
        <v>110</v>
      </c>
      <c r="B83" s="307"/>
      <c r="C83" s="308" t="s">
        <v>942</v>
      </c>
      <c r="D83" s="308"/>
      <c r="E83" s="93" t="s">
        <v>83</v>
      </c>
      <c r="F83" s="93" t="s">
        <v>115</v>
      </c>
      <c r="G83" s="93" t="s">
        <v>174</v>
      </c>
      <c r="H83" s="93" t="s">
        <v>111</v>
      </c>
      <c r="I83" s="309">
        <v>93580.92</v>
      </c>
      <c r="J83" s="309"/>
      <c r="K83" s="309"/>
      <c r="L83" s="309">
        <v>87243.93</v>
      </c>
      <c r="M83" s="309"/>
      <c r="N83" s="310">
        <v>93.228331159813337</v>
      </c>
      <c r="O83" s="310"/>
      <c r="P83" s="310"/>
    </row>
    <row r="84" spans="1:16" ht="36.75" customHeight="1" x14ac:dyDescent="0.2">
      <c r="A84" s="306" t="s">
        <v>112</v>
      </c>
      <c r="B84" s="307"/>
      <c r="C84" s="308" t="s">
        <v>942</v>
      </c>
      <c r="D84" s="308"/>
      <c r="E84" s="93" t="s">
        <v>83</v>
      </c>
      <c r="F84" s="93" t="s">
        <v>115</v>
      </c>
      <c r="G84" s="93" t="s">
        <v>174</v>
      </c>
      <c r="H84" s="93" t="s">
        <v>113</v>
      </c>
      <c r="I84" s="309">
        <v>93580.92</v>
      </c>
      <c r="J84" s="309"/>
      <c r="K84" s="309"/>
      <c r="L84" s="309">
        <v>87243.93</v>
      </c>
      <c r="M84" s="309"/>
      <c r="N84" s="310">
        <v>93.228331159813337</v>
      </c>
      <c r="O84" s="310"/>
      <c r="P84" s="310"/>
    </row>
    <row r="85" spans="1:16" ht="46.5" customHeight="1" x14ac:dyDescent="0.2">
      <c r="A85" s="306" t="s">
        <v>175</v>
      </c>
      <c r="B85" s="307"/>
      <c r="C85" s="308" t="s">
        <v>942</v>
      </c>
      <c r="D85" s="308"/>
      <c r="E85" s="93" t="s">
        <v>83</v>
      </c>
      <c r="F85" s="93" t="s">
        <v>115</v>
      </c>
      <c r="G85" s="93" t="s">
        <v>176</v>
      </c>
      <c r="H85" s="93"/>
      <c r="I85" s="309">
        <v>1460000</v>
      </c>
      <c r="J85" s="309"/>
      <c r="K85" s="309"/>
      <c r="L85" s="309">
        <v>1236107.6000000001</v>
      </c>
      <c r="M85" s="309"/>
      <c r="N85" s="310">
        <v>84.664904109589045</v>
      </c>
      <c r="O85" s="310"/>
      <c r="P85" s="310"/>
    </row>
    <row r="86" spans="1:16" ht="66.75" customHeight="1" x14ac:dyDescent="0.2">
      <c r="A86" s="306" t="s">
        <v>177</v>
      </c>
      <c r="B86" s="307"/>
      <c r="C86" s="308" t="s">
        <v>942</v>
      </c>
      <c r="D86" s="308"/>
      <c r="E86" s="93" t="s">
        <v>83</v>
      </c>
      <c r="F86" s="93" t="s">
        <v>115</v>
      </c>
      <c r="G86" s="93" t="s">
        <v>178</v>
      </c>
      <c r="H86" s="93"/>
      <c r="I86" s="309">
        <v>1460000</v>
      </c>
      <c r="J86" s="309"/>
      <c r="K86" s="309"/>
      <c r="L86" s="309">
        <v>1236107.6000000001</v>
      </c>
      <c r="M86" s="309"/>
      <c r="N86" s="310">
        <v>84.664904109589045</v>
      </c>
      <c r="O86" s="310"/>
      <c r="P86" s="310"/>
    </row>
    <row r="87" spans="1:16" ht="56.25" customHeight="1" x14ac:dyDescent="0.2">
      <c r="A87" s="306" t="s">
        <v>179</v>
      </c>
      <c r="B87" s="307"/>
      <c r="C87" s="308" t="s">
        <v>942</v>
      </c>
      <c r="D87" s="308"/>
      <c r="E87" s="93" t="s">
        <v>83</v>
      </c>
      <c r="F87" s="93" t="s">
        <v>115</v>
      </c>
      <c r="G87" s="93" t="s">
        <v>180</v>
      </c>
      <c r="H87" s="93"/>
      <c r="I87" s="309">
        <v>1460000</v>
      </c>
      <c r="J87" s="309"/>
      <c r="K87" s="309"/>
      <c r="L87" s="309">
        <v>1236107.6000000001</v>
      </c>
      <c r="M87" s="309"/>
      <c r="N87" s="310">
        <v>84.664904109589045</v>
      </c>
      <c r="O87" s="310"/>
      <c r="P87" s="310"/>
    </row>
    <row r="88" spans="1:16" ht="59.25" customHeight="1" x14ac:dyDescent="0.2">
      <c r="A88" s="306" t="s">
        <v>181</v>
      </c>
      <c r="B88" s="307"/>
      <c r="C88" s="308" t="s">
        <v>942</v>
      </c>
      <c r="D88" s="308"/>
      <c r="E88" s="93" t="s">
        <v>83</v>
      </c>
      <c r="F88" s="93" t="s">
        <v>115</v>
      </c>
      <c r="G88" s="93" t="s">
        <v>182</v>
      </c>
      <c r="H88" s="93"/>
      <c r="I88" s="309">
        <v>1460000</v>
      </c>
      <c r="J88" s="309"/>
      <c r="K88" s="309"/>
      <c r="L88" s="309">
        <v>1236107.6000000001</v>
      </c>
      <c r="M88" s="309"/>
      <c r="N88" s="310">
        <v>84.664904109589045</v>
      </c>
      <c r="O88" s="310"/>
      <c r="P88" s="310"/>
    </row>
    <row r="89" spans="1:16" ht="80.25" customHeight="1" x14ac:dyDescent="0.2">
      <c r="A89" s="306" t="s">
        <v>94</v>
      </c>
      <c r="B89" s="307"/>
      <c r="C89" s="308" t="s">
        <v>942</v>
      </c>
      <c r="D89" s="308"/>
      <c r="E89" s="93" t="s">
        <v>83</v>
      </c>
      <c r="F89" s="93" t="s">
        <v>115</v>
      </c>
      <c r="G89" s="93" t="s">
        <v>182</v>
      </c>
      <c r="H89" s="93" t="s">
        <v>95</v>
      </c>
      <c r="I89" s="309">
        <v>1331000</v>
      </c>
      <c r="J89" s="309"/>
      <c r="K89" s="309"/>
      <c r="L89" s="309">
        <v>1236107.6000000001</v>
      </c>
      <c r="M89" s="309"/>
      <c r="N89" s="310">
        <v>92.870593538692717</v>
      </c>
      <c r="O89" s="310"/>
      <c r="P89" s="310"/>
    </row>
    <row r="90" spans="1:16" ht="44.25" customHeight="1" x14ac:dyDescent="0.2">
      <c r="A90" s="306" t="s">
        <v>96</v>
      </c>
      <c r="B90" s="307"/>
      <c r="C90" s="308" t="s">
        <v>942</v>
      </c>
      <c r="D90" s="308"/>
      <c r="E90" s="93" t="s">
        <v>83</v>
      </c>
      <c r="F90" s="93" t="s">
        <v>115</v>
      </c>
      <c r="G90" s="93" t="s">
        <v>182</v>
      </c>
      <c r="H90" s="93" t="s">
        <v>97</v>
      </c>
      <c r="I90" s="309">
        <v>1331000</v>
      </c>
      <c r="J90" s="309"/>
      <c r="K90" s="309"/>
      <c r="L90" s="309">
        <v>1236107.6000000001</v>
      </c>
      <c r="M90" s="309"/>
      <c r="N90" s="310">
        <v>92.870593538692717</v>
      </c>
      <c r="O90" s="310"/>
      <c r="P90" s="310"/>
    </row>
    <row r="91" spans="1:16" ht="42" customHeight="1" x14ac:dyDescent="0.2">
      <c r="A91" s="306" t="s">
        <v>110</v>
      </c>
      <c r="B91" s="307"/>
      <c r="C91" s="308" t="s">
        <v>942</v>
      </c>
      <c r="D91" s="308"/>
      <c r="E91" s="93" t="s">
        <v>83</v>
      </c>
      <c r="F91" s="93" t="s">
        <v>115</v>
      </c>
      <c r="G91" s="93" t="s">
        <v>182</v>
      </c>
      <c r="H91" s="93" t="s">
        <v>111</v>
      </c>
      <c r="I91" s="309">
        <v>129000</v>
      </c>
      <c r="J91" s="309"/>
      <c r="K91" s="309"/>
      <c r="L91" s="309">
        <v>0</v>
      </c>
      <c r="M91" s="309"/>
      <c r="N91" s="310">
        <v>0</v>
      </c>
      <c r="O91" s="310"/>
      <c r="P91" s="310"/>
    </row>
    <row r="92" spans="1:16" ht="48.75" customHeight="1" x14ac:dyDescent="0.2">
      <c r="A92" s="306" t="s">
        <v>112</v>
      </c>
      <c r="B92" s="307"/>
      <c r="C92" s="308" t="s">
        <v>942</v>
      </c>
      <c r="D92" s="308"/>
      <c r="E92" s="93" t="s">
        <v>83</v>
      </c>
      <c r="F92" s="93" t="s">
        <v>115</v>
      </c>
      <c r="G92" s="93" t="s">
        <v>182</v>
      </c>
      <c r="H92" s="93" t="s">
        <v>113</v>
      </c>
      <c r="I92" s="309">
        <v>129000</v>
      </c>
      <c r="J92" s="309"/>
      <c r="K92" s="309"/>
      <c r="L92" s="309">
        <v>0</v>
      </c>
      <c r="M92" s="309"/>
      <c r="N92" s="310">
        <v>0</v>
      </c>
      <c r="O92" s="310"/>
      <c r="P92" s="310"/>
    </row>
    <row r="93" spans="1:16" ht="30.75" customHeight="1" x14ac:dyDescent="0.2">
      <c r="A93" s="306" t="s">
        <v>98</v>
      </c>
      <c r="B93" s="307"/>
      <c r="C93" s="308" t="s">
        <v>942</v>
      </c>
      <c r="D93" s="308"/>
      <c r="E93" s="93" t="s">
        <v>83</v>
      </c>
      <c r="F93" s="93" t="s">
        <v>115</v>
      </c>
      <c r="G93" s="93" t="s">
        <v>99</v>
      </c>
      <c r="H93" s="93"/>
      <c r="I93" s="309">
        <v>5040710</v>
      </c>
      <c r="J93" s="309"/>
      <c r="K93" s="309"/>
      <c r="L93" s="309">
        <v>5040710</v>
      </c>
      <c r="M93" s="309"/>
      <c r="N93" s="310">
        <v>100</v>
      </c>
      <c r="O93" s="310"/>
      <c r="P93" s="310"/>
    </row>
    <row r="94" spans="1:16" ht="30" customHeight="1" x14ac:dyDescent="0.2">
      <c r="A94" s="306" t="s">
        <v>183</v>
      </c>
      <c r="B94" s="307"/>
      <c r="C94" s="308" t="s">
        <v>942</v>
      </c>
      <c r="D94" s="308"/>
      <c r="E94" s="93" t="s">
        <v>83</v>
      </c>
      <c r="F94" s="93" t="s">
        <v>115</v>
      </c>
      <c r="G94" s="93" t="s">
        <v>184</v>
      </c>
      <c r="H94" s="93"/>
      <c r="I94" s="309">
        <v>1117800</v>
      </c>
      <c r="J94" s="309"/>
      <c r="K94" s="309"/>
      <c r="L94" s="309">
        <v>1117800</v>
      </c>
      <c r="M94" s="309"/>
      <c r="N94" s="310">
        <v>100</v>
      </c>
      <c r="O94" s="310"/>
      <c r="P94" s="310"/>
    </row>
    <row r="95" spans="1:16" ht="38.25" customHeight="1" x14ac:dyDescent="0.2">
      <c r="A95" s="306" t="s">
        <v>147</v>
      </c>
      <c r="B95" s="307"/>
      <c r="C95" s="308" t="s">
        <v>942</v>
      </c>
      <c r="D95" s="308"/>
      <c r="E95" s="93" t="s">
        <v>83</v>
      </c>
      <c r="F95" s="93" t="s">
        <v>115</v>
      </c>
      <c r="G95" s="93" t="s">
        <v>184</v>
      </c>
      <c r="H95" s="93" t="s">
        <v>148</v>
      </c>
      <c r="I95" s="309">
        <v>1117800</v>
      </c>
      <c r="J95" s="309"/>
      <c r="K95" s="309"/>
      <c r="L95" s="309">
        <v>1117800</v>
      </c>
      <c r="M95" s="309"/>
      <c r="N95" s="310">
        <v>100</v>
      </c>
      <c r="O95" s="310"/>
      <c r="P95" s="310"/>
    </row>
    <row r="96" spans="1:16" ht="39" customHeight="1" x14ac:dyDescent="0.2">
      <c r="A96" s="306" t="s">
        <v>157</v>
      </c>
      <c r="B96" s="307"/>
      <c r="C96" s="308" t="s">
        <v>942</v>
      </c>
      <c r="D96" s="308"/>
      <c r="E96" s="93" t="s">
        <v>83</v>
      </c>
      <c r="F96" s="93" t="s">
        <v>115</v>
      </c>
      <c r="G96" s="93" t="s">
        <v>184</v>
      </c>
      <c r="H96" s="93" t="s">
        <v>158</v>
      </c>
      <c r="I96" s="309">
        <v>1117800</v>
      </c>
      <c r="J96" s="309"/>
      <c r="K96" s="309"/>
      <c r="L96" s="309">
        <v>1117800</v>
      </c>
      <c r="M96" s="309"/>
      <c r="N96" s="310">
        <v>100</v>
      </c>
      <c r="O96" s="310"/>
      <c r="P96" s="310"/>
    </row>
    <row r="97" spans="1:16" ht="66.75" customHeight="1" x14ac:dyDescent="0.2">
      <c r="A97" s="306" t="s">
        <v>100</v>
      </c>
      <c r="B97" s="307"/>
      <c r="C97" s="308" t="s">
        <v>942</v>
      </c>
      <c r="D97" s="308"/>
      <c r="E97" s="93" t="s">
        <v>83</v>
      </c>
      <c r="F97" s="93" t="s">
        <v>115</v>
      </c>
      <c r="G97" s="93" t="s">
        <v>101</v>
      </c>
      <c r="H97" s="93"/>
      <c r="I97" s="309">
        <v>3922910</v>
      </c>
      <c r="J97" s="309"/>
      <c r="K97" s="309"/>
      <c r="L97" s="309">
        <v>3922910</v>
      </c>
      <c r="M97" s="309"/>
      <c r="N97" s="310">
        <v>100</v>
      </c>
      <c r="O97" s="310"/>
      <c r="P97" s="310"/>
    </row>
    <row r="98" spans="1:16" ht="84" customHeight="1" x14ac:dyDescent="0.2">
      <c r="A98" s="306" t="s">
        <v>94</v>
      </c>
      <c r="B98" s="307"/>
      <c r="C98" s="308" t="s">
        <v>942</v>
      </c>
      <c r="D98" s="308"/>
      <c r="E98" s="93" t="s">
        <v>83</v>
      </c>
      <c r="F98" s="93" t="s">
        <v>115</v>
      </c>
      <c r="G98" s="93" t="s">
        <v>101</v>
      </c>
      <c r="H98" s="93" t="s">
        <v>95</v>
      </c>
      <c r="I98" s="309">
        <v>3922910</v>
      </c>
      <c r="J98" s="309"/>
      <c r="K98" s="309"/>
      <c r="L98" s="309">
        <v>3922910</v>
      </c>
      <c r="M98" s="309"/>
      <c r="N98" s="310">
        <v>100</v>
      </c>
      <c r="O98" s="310"/>
      <c r="P98" s="310"/>
    </row>
    <row r="99" spans="1:16" ht="37.5" customHeight="1" x14ac:dyDescent="0.2">
      <c r="A99" s="306" t="s">
        <v>96</v>
      </c>
      <c r="B99" s="307"/>
      <c r="C99" s="308" t="s">
        <v>942</v>
      </c>
      <c r="D99" s="308"/>
      <c r="E99" s="93" t="s">
        <v>83</v>
      </c>
      <c r="F99" s="93" t="s">
        <v>115</v>
      </c>
      <c r="G99" s="93" t="s">
        <v>101</v>
      </c>
      <c r="H99" s="93" t="s">
        <v>97</v>
      </c>
      <c r="I99" s="309">
        <v>3922910</v>
      </c>
      <c r="J99" s="309"/>
      <c r="K99" s="309"/>
      <c r="L99" s="309">
        <v>3922910</v>
      </c>
      <c r="M99" s="309"/>
      <c r="N99" s="310">
        <v>100</v>
      </c>
      <c r="O99" s="310"/>
      <c r="P99" s="310"/>
    </row>
    <row r="100" spans="1:16" ht="20.25" customHeight="1" x14ac:dyDescent="0.2">
      <c r="A100" s="420" t="s">
        <v>191</v>
      </c>
      <c r="B100" s="421"/>
      <c r="C100" s="375" t="s">
        <v>942</v>
      </c>
      <c r="D100" s="375"/>
      <c r="E100" s="97" t="s">
        <v>83</v>
      </c>
      <c r="F100" s="97" t="s">
        <v>192</v>
      </c>
      <c r="G100" s="97"/>
      <c r="H100" s="97"/>
      <c r="I100" s="376">
        <v>14248645.1</v>
      </c>
      <c r="J100" s="376"/>
      <c r="K100" s="376"/>
      <c r="L100" s="376">
        <v>0</v>
      </c>
      <c r="M100" s="376"/>
      <c r="N100" s="422">
        <v>0</v>
      </c>
      <c r="O100" s="422"/>
      <c r="P100" s="422"/>
    </row>
    <row r="101" spans="1:16" ht="20.25" customHeight="1" x14ac:dyDescent="0.2">
      <c r="A101" s="306" t="s">
        <v>98</v>
      </c>
      <c r="B101" s="307"/>
      <c r="C101" s="308" t="s">
        <v>942</v>
      </c>
      <c r="D101" s="308"/>
      <c r="E101" s="93" t="s">
        <v>83</v>
      </c>
      <c r="F101" s="93" t="s">
        <v>192</v>
      </c>
      <c r="G101" s="93" t="s">
        <v>99</v>
      </c>
      <c r="H101" s="93"/>
      <c r="I101" s="309">
        <v>14248645.1</v>
      </c>
      <c r="J101" s="309"/>
      <c r="K101" s="309"/>
      <c r="L101" s="309">
        <v>0</v>
      </c>
      <c r="M101" s="309"/>
      <c r="N101" s="310">
        <v>0</v>
      </c>
      <c r="O101" s="310"/>
      <c r="P101" s="310"/>
    </row>
    <row r="102" spans="1:16" ht="24.75" customHeight="1" x14ac:dyDescent="0.2">
      <c r="A102" s="306" t="s">
        <v>193</v>
      </c>
      <c r="B102" s="307"/>
      <c r="C102" s="308" t="s">
        <v>942</v>
      </c>
      <c r="D102" s="308"/>
      <c r="E102" s="93" t="s">
        <v>83</v>
      </c>
      <c r="F102" s="93" t="s">
        <v>192</v>
      </c>
      <c r="G102" s="93" t="s">
        <v>194</v>
      </c>
      <c r="H102" s="93"/>
      <c r="I102" s="309">
        <v>13248645.1</v>
      </c>
      <c r="J102" s="309"/>
      <c r="K102" s="309"/>
      <c r="L102" s="309">
        <v>0</v>
      </c>
      <c r="M102" s="309"/>
      <c r="N102" s="310">
        <v>0</v>
      </c>
      <c r="O102" s="310"/>
      <c r="P102" s="310"/>
    </row>
    <row r="103" spans="1:16" ht="15" customHeight="1" x14ac:dyDescent="0.2">
      <c r="A103" s="306" t="s">
        <v>151</v>
      </c>
      <c r="B103" s="307"/>
      <c r="C103" s="308" t="s">
        <v>942</v>
      </c>
      <c r="D103" s="308"/>
      <c r="E103" s="93" t="s">
        <v>83</v>
      </c>
      <c r="F103" s="93" t="s">
        <v>192</v>
      </c>
      <c r="G103" s="93" t="s">
        <v>194</v>
      </c>
      <c r="H103" s="93" t="s">
        <v>152</v>
      </c>
      <c r="I103" s="309">
        <v>13248645.1</v>
      </c>
      <c r="J103" s="309"/>
      <c r="K103" s="309"/>
      <c r="L103" s="309">
        <v>0</v>
      </c>
      <c r="M103" s="309"/>
      <c r="N103" s="310">
        <v>0</v>
      </c>
      <c r="O103" s="310"/>
      <c r="P103" s="310"/>
    </row>
    <row r="104" spans="1:16" ht="22.5" customHeight="1" x14ac:dyDescent="0.2">
      <c r="A104" s="306" t="s">
        <v>195</v>
      </c>
      <c r="B104" s="307"/>
      <c r="C104" s="308" t="s">
        <v>942</v>
      </c>
      <c r="D104" s="308"/>
      <c r="E104" s="93" t="s">
        <v>83</v>
      </c>
      <c r="F104" s="93" t="s">
        <v>192</v>
      </c>
      <c r="G104" s="93" t="s">
        <v>194</v>
      </c>
      <c r="H104" s="93" t="s">
        <v>196</v>
      </c>
      <c r="I104" s="309">
        <v>13248645.1</v>
      </c>
      <c r="J104" s="309"/>
      <c r="K104" s="309"/>
      <c r="L104" s="309">
        <v>0</v>
      </c>
      <c r="M104" s="309"/>
      <c r="N104" s="310">
        <v>0</v>
      </c>
      <c r="O104" s="310"/>
      <c r="P104" s="310"/>
    </row>
    <row r="105" spans="1:16" ht="55.5" customHeight="1" x14ac:dyDescent="0.2">
      <c r="A105" s="306" t="s">
        <v>197</v>
      </c>
      <c r="B105" s="307"/>
      <c r="C105" s="308" t="s">
        <v>942</v>
      </c>
      <c r="D105" s="308"/>
      <c r="E105" s="93" t="s">
        <v>83</v>
      </c>
      <c r="F105" s="93" t="s">
        <v>192</v>
      </c>
      <c r="G105" s="93" t="s">
        <v>198</v>
      </c>
      <c r="H105" s="93"/>
      <c r="I105" s="309">
        <v>1000000</v>
      </c>
      <c r="J105" s="309"/>
      <c r="K105" s="309"/>
      <c r="L105" s="309">
        <v>0</v>
      </c>
      <c r="M105" s="309"/>
      <c r="N105" s="310">
        <v>0</v>
      </c>
      <c r="O105" s="310"/>
      <c r="P105" s="310"/>
    </row>
    <row r="106" spans="1:16" ht="27" customHeight="1" x14ac:dyDescent="0.2">
      <c r="A106" s="306" t="s">
        <v>151</v>
      </c>
      <c r="B106" s="307"/>
      <c r="C106" s="308" t="s">
        <v>942</v>
      </c>
      <c r="D106" s="308"/>
      <c r="E106" s="93" t="s">
        <v>83</v>
      </c>
      <c r="F106" s="93" t="s">
        <v>192</v>
      </c>
      <c r="G106" s="93" t="s">
        <v>198</v>
      </c>
      <c r="H106" s="93" t="s">
        <v>152</v>
      </c>
      <c r="I106" s="309">
        <v>1000000</v>
      </c>
      <c r="J106" s="309"/>
      <c r="K106" s="309"/>
      <c r="L106" s="309">
        <v>0</v>
      </c>
      <c r="M106" s="309"/>
      <c r="N106" s="310">
        <v>0</v>
      </c>
      <c r="O106" s="310"/>
      <c r="P106" s="310"/>
    </row>
    <row r="107" spans="1:16" ht="24.75" customHeight="1" x14ac:dyDescent="0.2">
      <c r="A107" s="306" t="s">
        <v>195</v>
      </c>
      <c r="B107" s="307"/>
      <c r="C107" s="308" t="s">
        <v>942</v>
      </c>
      <c r="D107" s="308"/>
      <c r="E107" s="93" t="s">
        <v>83</v>
      </c>
      <c r="F107" s="93" t="s">
        <v>192</v>
      </c>
      <c r="G107" s="93" t="s">
        <v>198</v>
      </c>
      <c r="H107" s="93" t="s">
        <v>196</v>
      </c>
      <c r="I107" s="309">
        <v>1000000</v>
      </c>
      <c r="J107" s="309"/>
      <c r="K107" s="309"/>
      <c r="L107" s="309">
        <v>0</v>
      </c>
      <c r="M107" s="309"/>
      <c r="N107" s="310">
        <v>0</v>
      </c>
      <c r="O107" s="310"/>
      <c r="P107" s="310"/>
    </row>
    <row r="108" spans="1:16" ht="22.5" customHeight="1" x14ac:dyDescent="0.2">
      <c r="A108" s="420" t="s">
        <v>199</v>
      </c>
      <c r="B108" s="421"/>
      <c r="C108" s="375" t="s">
        <v>942</v>
      </c>
      <c r="D108" s="375"/>
      <c r="E108" s="97" t="s">
        <v>83</v>
      </c>
      <c r="F108" s="97" t="s">
        <v>200</v>
      </c>
      <c r="G108" s="97"/>
      <c r="H108" s="97"/>
      <c r="I108" s="376">
        <v>1502111280.6400001</v>
      </c>
      <c r="J108" s="376"/>
      <c r="K108" s="376"/>
      <c r="L108" s="376">
        <v>1262529753.0699999</v>
      </c>
      <c r="M108" s="376"/>
      <c r="N108" s="422">
        <v>84.050347623518121</v>
      </c>
      <c r="O108" s="422"/>
      <c r="P108" s="422"/>
    </row>
    <row r="109" spans="1:16" ht="30" customHeight="1" x14ac:dyDescent="0.2">
      <c r="A109" s="306" t="s">
        <v>201</v>
      </c>
      <c r="B109" s="307"/>
      <c r="C109" s="308" t="s">
        <v>942</v>
      </c>
      <c r="D109" s="308"/>
      <c r="E109" s="93" t="s">
        <v>83</v>
      </c>
      <c r="F109" s="93" t="s">
        <v>200</v>
      </c>
      <c r="G109" s="93" t="s">
        <v>202</v>
      </c>
      <c r="H109" s="93"/>
      <c r="I109" s="309">
        <v>5036000</v>
      </c>
      <c r="J109" s="309"/>
      <c r="K109" s="309"/>
      <c r="L109" s="309">
        <v>5027067.0199999996</v>
      </c>
      <c r="M109" s="309"/>
      <c r="N109" s="310">
        <v>99.822617553613966</v>
      </c>
      <c r="O109" s="310"/>
      <c r="P109" s="310"/>
    </row>
    <row r="110" spans="1:16" ht="22.5" customHeight="1" x14ac:dyDescent="0.2">
      <c r="A110" s="306" t="s">
        <v>203</v>
      </c>
      <c r="B110" s="307"/>
      <c r="C110" s="308" t="s">
        <v>942</v>
      </c>
      <c r="D110" s="308"/>
      <c r="E110" s="93" t="s">
        <v>83</v>
      </c>
      <c r="F110" s="93" t="s">
        <v>200</v>
      </c>
      <c r="G110" s="93" t="s">
        <v>204</v>
      </c>
      <c r="H110" s="93"/>
      <c r="I110" s="309">
        <v>5036000</v>
      </c>
      <c r="J110" s="309"/>
      <c r="K110" s="309"/>
      <c r="L110" s="309">
        <v>5027067.0199999996</v>
      </c>
      <c r="M110" s="309"/>
      <c r="N110" s="310">
        <v>99.822617553613966</v>
      </c>
      <c r="O110" s="310"/>
      <c r="P110" s="310"/>
    </row>
    <row r="111" spans="1:16" ht="37.5" customHeight="1" x14ac:dyDescent="0.2">
      <c r="A111" s="306" t="s">
        <v>205</v>
      </c>
      <c r="B111" s="307"/>
      <c r="C111" s="308" t="s">
        <v>942</v>
      </c>
      <c r="D111" s="308"/>
      <c r="E111" s="93" t="s">
        <v>83</v>
      </c>
      <c r="F111" s="93" t="s">
        <v>200</v>
      </c>
      <c r="G111" s="93" t="s">
        <v>206</v>
      </c>
      <c r="H111" s="93"/>
      <c r="I111" s="309">
        <v>5036000</v>
      </c>
      <c r="J111" s="309"/>
      <c r="K111" s="309"/>
      <c r="L111" s="309">
        <v>5027067.0199999996</v>
      </c>
      <c r="M111" s="309"/>
      <c r="N111" s="310">
        <v>99.822617553613966</v>
      </c>
      <c r="O111" s="310"/>
      <c r="P111" s="310"/>
    </row>
    <row r="112" spans="1:16" ht="84" customHeight="1" x14ac:dyDescent="0.2">
      <c r="A112" s="306" t="s">
        <v>207</v>
      </c>
      <c r="B112" s="307"/>
      <c r="C112" s="308" t="s">
        <v>942</v>
      </c>
      <c r="D112" s="308"/>
      <c r="E112" s="93" t="s">
        <v>83</v>
      </c>
      <c r="F112" s="93" t="s">
        <v>200</v>
      </c>
      <c r="G112" s="93" t="s">
        <v>208</v>
      </c>
      <c r="H112" s="93"/>
      <c r="I112" s="309">
        <v>5036000</v>
      </c>
      <c r="J112" s="309"/>
      <c r="K112" s="309"/>
      <c r="L112" s="309">
        <v>5027067.0199999996</v>
      </c>
      <c r="M112" s="309"/>
      <c r="N112" s="310">
        <v>99.822617553613966</v>
      </c>
      <c r="O112" s="310"/>
      <c r="P112" s="310"/>
    </row>
    <row r="113" spans="1:16" ht="89.25" customHeight="1" x14ac:dyDescent="0.2">
      <c r="A113" s="306" t="s">
        <v>94</v>
      </c>
      <c r="B113" s="307"/>
      <c r="C113" s="308" t="s">
        <v>942</v>
      </c>
      <c r="D113" s="308"/>
      <c r="E113" s="93" t="s">
        <v>83</v>
      </c>
      <c r="F113" s="93" t="s">
        <v>200</v>
      </c>
      <c r="G113" s="93" t="s">
        <v>208</v>
      </c>
      <c r="H113" s="93" t="s">
        <v>95</v>
      </c>
      <c r="I113" s="309">
        <v>5036000</v>
      </c>
      <c r="J113" s="309"/>
      <c r="K113" s="309"/>
      <c r="L113" s="309">
        <v>5027067.0199999996</v>
      </c>
      <c r="M113" s="309"/>
      <c r="N113" s="310">
        <v>99.822617553613966</v>
      </c>
      <c r="O113" s="310"/>
      <c r="P113" s="310"/>
    </row>
    <row r="114" spans="1:16" ht="29.25" customHeight="1" x14ac:dyDescent="0.2">
      <c r="A114" s="306" t="s">
        <v>209</v>
      </c>
      <c r="B114" s="307"/>
      <c r="C114" s="308" t="s">
        <v>942</v>
      </c>
      <c r="D114" s="308"/>
      <c r="E114" s="93" t="s">
        <v>83</v>
      </c>
      <c r="F114" s="93" t="s">
        <v>200</v>
      </c>
      <c r="G114" s="93" t="s">
        <v>208</v>
      </c>
      <c r="H114" s="93" t="s">
        <v>210</v>
      </c>
      <c r="I114" s="309">
        <v>5036000</v>
      </c>
      <c r="J114" s="309"/>
      <c r="K114" s="309"/>
      <c r="L114" s="309">
        <v>5027067.0199999996</v>
      </c>
      <c r="M114" s="309"/>
      <c r="N114" s="310">
        <v>99.822617553613966</v>
      </c>
      <c r="O114" s="310"/>
      <c r="P114" s="310"/>
    </row>
    <row r="115" spans="1:16" ht="42.75" customHeight="1" x14ac:dyDescent="0.2">
      <c r="A115" s="306" t="s">
        <v>86</v>
      </c>
      <c r="B115" s="307"/>
      <c r="C115" s="308" t="s">
        <v>942</v>
      </c>
      <c r="D115" s="308"/>
      <c r="E115" s="93" t="s">
        <v>83</v>
      </c>
      <c r="F115" s="93" t="s">
        <v>200</v>
      </c>
      <c r="G115" s="93" t="s">
        <v>87</v>
      </c>
      <c r="H115" s="93"/>
      <c r="I115" s="309">
        <v>901541662.98000002</v>
      </c>
      <c r="J115" s="309"/>
      <c r="K115" s="309"/>
      <c r="L115" s="309">
        <v>888944617.49000001</v>
      </c>
      <c r="M115" s="309"/>
      <c r="N115" s="310">
        <v>98.602721759040932</v>
      </c>
      <c r="O115" s="310"/>
      <c r="P115" s="310"/>
    </row>
    <row r="116" spans="1:16" ht="42.75" customHeight="1" x14ac:dyDescent="0.2">
      <c r="A116" s="306" t="s">
        <v>139</v>
      </c>
      <c r="B116" s="307"/>
      <c r="C116" s="308" t="s">
        <v>942</v>
      </c>
      <c r="D116" s="308"/>
      <c r="E116" s="93" t="s">
        <v>83</v>
      </c>
      <c r="F116" s="93" t="s">
        <v>200</v>
      </c>
      <c r="G116" s="93" t="s">
        <v>140</v>
      </c>
      <c r="H116" s="93"/>
      <c r="I116" s="309">
        <v>241330197.74000001</v>
      </c>
      <c r="J116" s="309"/>
      <c r="K116" s="309"/>
      <c r="L116" s="309">
        <v>240647698.94</v>
      </c>
      <c r="M116" s="309"/>
      <c r="N116" s="310">
        <v>99.717192955381691</v>
      </c>
      <c r="O116" s="310"/>
      <c r="P116" s="310"/>
    </row>
    <row r="117" spans="1:16" ht="54" customHeight="1" x14ac:dyDescent="0.2">
      <c r="A117" s="306" t="s">
        <v>211</v>
      </c>
      <c r="B117" s="307"/>
      <c r="C117" s="308" t="s">
        <v>942</v>
      </c>
      <c r="D117" s="308"/>
      <c r="E117" s="93" t="s">
        <v>83</v>
      </c>
      <c r="F117" s="93" t="s">
        <v>200</v>
      </c>
      <c r="G117" s="93" t="s">
        <v>212</v>
      </c>
      <c r="H117" s="93"/>
      <c r="I117" s="309">
        <v>143205884</v>
      </c>
      <c r="J117" s="309"/>
      <c r="K117" s="309"/>
      <c r="L117" s="309">
        <v>143168534.47999999</v>
      </c>
      <c r="M117" s="309"/>
      <c r="N117" s="310">
        <v>99.973919004612952</v>
      </c>
      <c r="O117" s="310"/>
      <c r="P117" s="310"/>
    </row>
    <row r="118" spans="1:16" ht="45.75" customHeight="1" x14ac:dyDescent="0.2">
      <c r="A118" s="306" t="s">
        <v>213</v>
      </c>
      <c r="B118" s="307"/>
      <c r="C118" s="308" t="s">
        <v>942</v>
      </c>
      <c r="D118" s="308"/>
      <c r="E118" s="93" t="s">
        <v>83</v>
      </c>
      <c r="F118" s="93" t="s">
        <v>200</v>
      </c>
      <c r="G118" s="93" t="s">
        <v>214</v>
      </c>
      <c r="H118" s="93"/>
      <c r="I118" s="309">
        <v>143205884</v>
      </c>
      <c r="J118" s="309"/>
      <c r="K118" s="309"/>
      <c r="L118" s="309">
        <v>143168534.47999999</v>
      </c>
      <c r="M118" s="309"/>
      <c r="N118" s="310">
        <v>99.973919004612952</v>
      </c>
      <c r="O118" s="310"/>
      <c r="P118" s="310"/>
    </row>
    <row r="119" spans="1:16" ht="36" customHeight="1" x14ac:dyDescent="0.2">
      <c r="A119" s="306" t="s">
        <v>110</v>
      </c>
      <c r="B119" s="307"/>
      <c r="C119" s="308" t="s">
        <v>942</v>
      </c>
      <c r="D119" s="308"/>
      <c r="E119" s="93" t="s">
        <v>83</v>
      </c>
      <c r="F119" s="93" t="s">
        <v>200</v>
      </c>
      <c r="G119" s="93" t="s">
        <v>214</v>
      </c>
      <c r="H119" s="93" t="s">
        <v>111</v>
      </c>
      <c r="I119" s="309">
        <v>11136711.699999999</v>
      </c>
      <c r="J119" s="309"/>
      <c r="K119" s="309"/>
      <c r="L119" s="309">
        <v>11099362.18</v>
      </c>
      <c r="M119" s="309"/>
      <c r="N119" s="310">
        <v>99.664627037081331</v>
      </c>
      <c r="O119" s="310"/>
      <c r="P119" s="310"/>
    </row>
    <row r="120" spans="1:16" ht="42.75" customHeight="1" x14ac:dyDescent="0.2">
      <c r="A120" s="306" t="s">
        <v>112</v>
      </c>
      <c r="B120" s="307"/>
      <c r="C120" s="308" t="s">
        <v>942</v>
      </c>
      <c r="D120" s="308"/>
      <c r="E120" s="93" t="s">
        <v>83</v>
      </c>
      <c r="F120" s="93" t="s">
        <v>200</v>
      </c>
      <c r="G120" s="93" t="s">
        <v>214</v>
      </c>
      <c r="H120" s="93" t="s">
        <v>113</v>
      </c>
      <c r="I120" s="309">
        <v>11136711.699999999</v>
      </c>
      <c r="J120" s="309"/>
      <c r="K120" s="309"/>
      <c r="L120" s="309">
        <v>11099362.18</v>
      </c>
      <c r="M120" s="309"/>
      <c r="N120" s="310">
        <v>99.664627037081331</v>
      </c>
      <c r="O120" s="310"/>
      <c r="P120" s="310"/>
    </row>
    <row r="121" spans="1:16" ht="43.5" customHeight="1" x14ac:dyDescent="0.2">
      <c r="A121" s="306" t="s">
        <v>215</v>
      </c>
      <c r="B121" s="307"/>
      <c r="C121" s="308" t="s">
        <v>942</v>
      </c>
      <c r="D121" s="308"/>
      <c r="E121" s="93" t="s">
        <v>83</v>
      </c>
      <c r="F121" s="93" t="s">
        <v>200</v>
      </c>
      <c r="G121" s="93" t="s">
        <v>214</v>
      </c>
      <c r="H121" s="93" t="s">
        <v>216</v>
      </c>
      <c r="I121" s="309">
        <v>132069172.3</v>
      </c>
      <c r="J121" s="309"/>
      <c r="K121" s="309"/>
      <c r="L121" s="309">
        <v>132069172.3</v>
      </c>
      <c r="M121" s="309"/>
      <c r="N121" s="310">
        <v>100</v>
      </c>
      <c r="O121" s="310"/>
      <c r="P121" s="310"/>
    </row>
    <row r="122" spans="1:16" ht="30.75" customHeight="1" x14ac:dyDescent="0.2">
      <c r="A122" s="306" t="s">
        <v>217</v>
      </c>
      <c r="B122" s="307"/>
      <c r="C122" s="308" t="s">
        <v>942</v>
      </c>
      <c r="D122" s="308"/>
      <c r="E122" s="93" t="s">
        <v>83</v>
      </c>
      <c r="F122" s="93" t="s">
        <v>200</v>
      </c>
      <c r="G122" s="93" t="s">
        <v>214</v>
      </c>
      <c r="H122" s="93" t="s">
        <v>218</v>
      </c>
      <c r="I122" s="309">
        <v>132069172.3</v>
      </c>
      <c r="J122" s="309"/>
      <c r="K122" s="309"/>
      <c r="L122" s="309">
        <v>132069172.3</v>
      </c>
      <c r="M122" s="309"/>
      <c r="N122" s="310">
        <v>100</v>
      </c>
      <c r="O122" s="310"/>
      <c r="P122" s="310"/>
    </row>
    <row r="123" spans="1:16" ht="49.5" customHeight="1" x14ac:dyDescent="0.2">
      <c r="A123" s="306" t="s">
        <v>90</v>
      </c>
      <c r="B123" s="307"/>
      <c r="C123" s="308" t="s">
        <v>942</v>
      </c>
      <c r="D123" s="308"/>
      <c r="E123" s="93" t="s">
        <v>83</v>
      </c>
      <c r="F123" s="93" t="s">
        <v>200</v>
      </c>
      <c r="G123" s="93" t="s">
        <v>219</v>
      </c>
      <c r="H123" s="93"/>
      <c r="I123" s="309">
        <v>98124313.739999995</v>
      </c>
      <c r="J123" s="309"/>
      <c r="K123" s="309"/>
      <c r="L123" s="309">
        <v>97479164.459999993</v>
      </c>
      <c r="M123" s="309"/>
      <c r="N123" s="310">
        <v>99.342518428501364</v>
      </c>
      <c r="O123" s="310"/>
      <c r="P123" s="310"/>
    </row>
    <row r="124" spans="1:16" ht="37.5" customHeight="1" x14ac:dyDescent="0.2">
      <c r="A124" s="306" t="s">
        <v>155</v>
      </c>
      <c r="B124" s="307"/>
      <c r="C124" s="308" t="s">
        <v>942</v>
      </c>
      <c r="D124" s="308"/>
      <c r="E124" s="93" t="s">
        <v>83</v>
      </c>
      <c r="F124" s="93" t="s">
        <v>200</v>
      </c>
      <c r="G124" s="93" t="s">
        <v>220</v>
      </c>
      <c r="H124" s="93"/>
      <c r="I124" s="309">
        <v>98124313.739999995</v>
      </c>
      <c r="J124" s="309"/>
      <c r="K124" s="309"/>
      <c r="L124" s="309">
        <v>97479164.459999993</v>
      </c>
      <c r="M124" s="309"/>
      <c r="N124" s="310">
        <v>99.342518428501364</v>
      </c>
      <c r="O124" s="310"/>
      <c r="P124" s="310"/>
    </row>
    <row r="125" spans="1:16" ht="86.25" customHeight="1" x14ac:dyDescent="0.2">
      <c r="A125" s="306" t="s">
        <v>94</v>
      </c>
      <c r="B125" s="307"/>
      <c r="C125" s="308" t="s">
        <v>942</v>
      </c>
      <c r="D125" s="308"/>
      <c r="E125" s="93" t="s">
        <v>83</v>
      </c>
      <c r="F125" s="93" t="s">
        <v>200</v>
      </c>
      <c r="G125" s="93" t="s">
        <v>220</v>
      </c>
      <c r="H125" s="93" t="s">
        <v>95</v>
      </c>
      <c r="I125" s="309">
        <v>95671272.739999995</v>
      </c>
      <c r="J125" s="309"/>
      <c r="K125" s="309"/>
      <c r="L125" s="309">
        <v>95215665.959999993</v>
      </c>
      <c r="M125" s="309"/>
      <c r="N125" s="310">
        <v>99.523778907762434</v>
      </c>
      <c r="O125" s="310"/>
      <c r="P125" s="310"/>
    </row>
    <row r="126" spans="1:16" ht="33" customHeight="1" x14ac:dyDescent="0.2">
      <c r="A126" s="306" t="s">
        <v>209</v>
      </c>
      <c r="B126" s="307"/>
      <c r="C126" s="308" t="s">
        <v>942</v>
      </c>
      <c r="D126" s="308"/>
      <c r="E126" s="93" t="s">
        <v>83</v>
      </c>
      <c r="F126" s="93" t="s">
        <v>200</v>
      </c>
      <c r="G126" s="93" t="s">
        <v>220</v>
      </c>
      <c r="H126" s="93" t="s">
        <v>210</v>
      </c>
      <c r="I126" s="309">
        <v>95671272.739999995</v>
      </c>
      <c r="J126" s="309"/>
      <c r="K126" s="309"/>
      <c r="L126" s="309">
        <v>95215665.959999993</v>
      </c>
      <c r="M126" s="309"/>
      <c r="N126" s="310">
        <v>99.523778907762434</v>
      </c>
      <c r="O126" s="310"/>
      <c r="P126" s="310"/>
    </row>
    <row r="127" spans="1:16" ht="48.75" customHeight="1" x14ac:dyDescent="0.2">
      <c r="A127" s="306" t="s">
        <v>110</v>
      </c>
      <c r="B127" s="307"/>
      <c r="C127" s="308" t="s">
        <v>942</v>
      </c>
      <c r="D127" s="308"/>
      <c r="E127" s="93" t="s">
        <v>83</v>
      </c>
      <c r="F127" s="93" t="s">
        <v>200</v>
      </c>
      <c r="G127" s="93" t="s">
        <v>220</v>
      </c>
      <c r="H127" s="93" t="s">
        <v>111</v>
      </c>
      <c r="I127" s="309">
        <v>2410041</v>
      </c>
      <c r="J127" s="309"/>
      <c r="K127" s="309"/>
      <c r="L127" s="309">
        <v>2220498.5</v>
      </c>
      <c r="M127" s="309"/>
      <c r="N127" s="310">
        <v>92.135299772908425</v>
      </c>
      <c r="O127" s="310"/>
      <c r="P127" s="310"/>
    </row>
    <row r="128" spans="1:16" ht="42" customHeight="1" x14ac:dyDescent="0.2">
      <c r="A128" s="306" t="s">
        <v>112</v>
      </c>
      <c r="B128" s="307"/>
      <c r="C128" s="308" t="s">
        <v>942</v>
      </c>
      <c r="D128" s="308"/>
      <c r="E128" s="93" t="s">
        <v>83</v>
      </c>
      <c r="F128" s="93" t="s">
        <v>200</v>
      </c>
      <c r="G128" s="93" t="s">
        <v>220</v>
      </c>
      <c r="H128" s="93" t="s">
        <v>113</v>
      </c>
      <c r="I128" s="309">
        <v>2410041</v>
      </c>
      <c r="J128" s="309"/>
      <c r="K128" s="309"/>
      <c r="L128" s="309">
        <v>2220498.5</v>
      </c>
      <c r="M128" s="309"/>
      <c r="N128" s="310">
        <v>92.135299772908425</v>
      </c>
      <c r="O128" s="310"/>
      <c r="P128" s="310"/>
    </row>
    <row r="129" spans="1:16" ht="37.5" customHeight="1" x14ac:dyDescent="0.2">
      <c r="A129" s="306" t="s">
        <v>151</v>
      </c>
      <c r="B129" s="307"/>
      <c r="C129" s="308" t="s">
        <v>942</v>
      </c>
      <c r="D129" s="308"/>
      <c r="E129" s="93" t="s">
        <v>83</v>
      </c>
      <c r="F129" s="93" t="s">
        <v>200</v>
      </c>
      <c r="G129" s="93" t="s">
        <v>220</v>
      </c>
      <c r="H129" s="93" t="s">
        <v>152</v>
      </c>
      <c r="I129" s="309">
        <v>43000</v>
      </c>
      <c r="J129" s="309"/>
      <c r="K129" s="309"/>
      <c r="L129" s="309">
        <v>43000</v>
      </c>
      <c r="M129" s="309"/>
      <c r="N129" s="310">
        <v>100</v>
      </c>
      <c r="O129" s="310"/>
      <c r="P129" s="310"/>
    </row>
    <row r="130" spans="1:16" ht="33.75" customHeight="1" x14ac:dyDescent="0.2">
      <c r="A130" s="306" t="s">
        <v>153</v>
      </c>
      <c r="B130" s="307"/>
      <c r="C130" s="308" t="s">
        <v>942</v>
      </c>
      <c r="D130" s="308"/>
      <c r="E130" s="93" t="s">
        <v>83</v>
      </c>
      <c r="F130" s="93" t="s">
        <v>200</v>
      </c>
      <c r="G130" s="93" t="s">
        <v>220</v>
      </c>
      <c r="H130" s="93" t="s">
        <v>154</v>
      </c>
      <c r="I130" s="309">
        <v>43000</v>
      </c>
      <c r="J130" s="309"/>
      <c r="K130" s="309"/>
      <c r="L130" s="309">
        <v>43000</v>
      </c>
      <c r="M130" s="309"/>
      <c r="N130" s="310">
        <v>100</v>
      </c>
      <c r="O130" s="310"/>
      <c r="P130" s="310"/>
    </row>
    <row r="131" spans="1:16" ht="30.75" customHeight="1" x14ac:dyDescent="0.2">
      <c r="A131" s="306" t="s">
        <v>88</v>
      </c>
      <c r="B131" s="307"/>
      <c r="C131" s="308" t="s">
        <v>942</v>
      </c>
      <c r="D131" s="308"/>
      <c r="E131" s="93" t="s">
        <v>83</v>
      </c>
      <c r="F131" s="93" t="s">
        <v>200</v>
      </c>
      <c r="G131" s="93" t="s">
        <v>89</v>
      </c>
      <c r="H131" s="93"/>
      <c r="I131" s="309">
        <v>660211465.24000001</v>
      </c>
      <c r="J131" s="309"/>
      <c r="K131" s="309"/>
      <c r="L131" s="309">
        <v>648296918.54999995</v>
      </c>
      <c r="M131" s="309"/>
      <c r="N131" s="310">
        <v>98.195343868245473</v>
      </c>
      <c r="O131" s="310"/>
      <c r="P131" s="310"/>
    </row>
    <row r="132" spans="1:16" ht="48" customHeight="1" x14ac:dyDescent="0.2">
      <c r="A132" s="306" t="s">
        <v>90</v>
      </c>
      <c r="B132" s="307"/>
      <c r="C132" s="308" t="s">
        <v>942</v>
      </c>
      <c r="D132" s="308"/>
      <c r="E132" s="93" t="s">
        <v>83</v>
      </c>
      <c r="F132" s="93" t="s">
        <v>200</v>
      </c>
      <c r="G132" s="93" t="s">
        <v>91</v>
      </c>
      <c r="H132" s="93"/>
      <c r="I132" s="309">
        <v>660211465.24000001</v>
      </c>
      <c r="J132" s="309"/>
      <c r="K132" s="309"/>
      <c r="L132" s="309">
        <v>648296918.54999995</v>
      </c>
      <c r="M132" s="309"/>
      <c r="N132" s="310">
        <v>98.195343868245473</v>
      </c>
      <c r="O132" s="310"/>
      <c r="P132" s="310"/>
    </row>
    <row r="133" spans="1:16" ht="30.75" customHeight="1" x14ac:dyDescent="0.2">
      <c r="A133" s="306" t="s">
        <v>145</v>
      </c>
      <c r="B133" s="307"/>
      <c r="C133" s="308" t="s">
        <v>942</v>
      </c>
      <c r="D133" s="308"/>
      <c r="E133" s="93" t="s">
        <v>83</v>
      </c>
      <c r="F133" s="93" t="s">
        <v>200</v>
      </c>
      <c r="G133" s="93" t="s">
        <v>146</v>
      </c>
      <c r="H133" s="93"/>
      <c r="I133" s="309">
        <v>1363095</v>
      </c>
      <c r="J133" s="309"/>
      <c r="K133" s="309"/>
      <c r="L133" s="309">
        <v>1211095</v>
      </c>
      <c r="M133" s="309"/>
      <c r="N133" s="310">
        <v>88.84890634915395</v>
      </c>
      <c r="O133" s="310"/>
      <c r="P133" s="310"/>
    </row>
    <row r="134" spans="1:16" ht="38.25" customHeight="1" x14ac:dyDescent="0.2">
      <c r="A134" s="306" t="s">
        <v>110</v>
      </c>
      <c r="B134" s="307"/>
      <c r="C134" s="308" t="s">
        <v>942</v>
      </c>
      <c r="D134" s="308"/>
      <c r="E134" s="93" t="s">
        <v>83</v>
      </c>
      <c r="F134" s="93" t="s">
        <v>200</v>
      </c>
      <c r="G134" s="93" t="s">
        <v>146</v>
      </c>
      <c r="H134" s="93" t="s">
        <v>111</v>
      </c>
      <c r="I134" s="309">
        <v>61095</v>
      </c>
      <c r="J134" s="309"/>
      <c r="K134" s="309"/>
      <c r="L134" s="309">
        <v>61095</v>
      </c>
      <c r="M134" s="309"/>
      <c r="N134" s="310">
        <v>100</v>
      </c>
      <c r="O134" s="310"/>
      <c r="P134" s="310"/>
    </row>
    <row r="135" spans="1:16" ht="44.25" customHeight="1" x14ac:dyDescent="0.2">
      <c r="A135" s="306" t="s">
        <v>112</v>
      </c>
      <c r="B135" s="307"/>
      <c r="C135" s="308" t="s">
        <v>942</v>
      </c>
      <c r="D135" s="308"/>
      <c r="E135" s="93" t="s">
        <v>83</v>
      </c>
      <c r="F135" s="93" t="s">
        <v>200</v>
      </c>
      <c r="G135" s="93" t="s">
        <v>146</v>
      </c>
      <c r="H135" s="93" t="s">
        <v>113</v>
      </c>
      <c r="I135" s="309">
        <v>61095</v>
      </c>
      <c r="J135" s="309"/>
      <c r="K135" s="309"/>
      <c r="L135" s="309">
        <v>61095</v>
      </c>
      <c r="M135" s="309"/>
      <c r="N135" s="310">
        <v>100</v>
      </c>
      <c r="O135" s="310"/>
      <c r="P135" s="310"/>
    </row>
    <row r="136" spans="1:16" ht="34.5" customHeight="1" x14ac:dyDescent="0.2">
      <c r="A136" s="306" t="s">
        <v>147</v>
      </c>
      <c r="B136" s="307"/>
      <c r="C136" s="308" t="s">
        <v>942</v>
      </c>
      <c r="D136" s="308"/>
      <c r="E136" s="93" t="s">
        <v>83</v>
      </c>
      <c r="F136" s="93" t="s">
        <v>200</v>
      </c>
      <c r="G136" s="93" t="s">
        <v>146</v>
      </c>
      <c r="H136" s="93" t="s">
        <v>148</v>
      </c>
      <c r="I136" s="309">
        <v>1302000</v>
      </c>
      <c r="J136" s="309"/>
      <c r="K136" s="309"/>
      <c r="L136" s="309">
        <v>1150000</v>
      </c>
      <c r="M136" s="309"/>
      <c r="N136" s="310">
        <v>88.325652841781874</v>
      </c>
      <c r="O136" s="310"/>
      <c r="P136" s="310"/>
    </row>
    <row r="137" spans="1:16" ht="29.25" customHeight="1" x14ac:dyDescent="0.2">
      <c r="A137" s="306" t="s">
        <v>149</v>
      </c>
      <c r="B137" s="307"/>
      <c r="C137" s="308" t="s">
        <v>942</v>
      </c>
      <c r="D137" s="308"/>
      <c r="E137" s="93" t="s">
        <v>83</v>
      </c>
      <c r="F137" s="93" t="s">
        <v>200</v>
      </c>
      <c r="G137" s="93" t="s">
        <v>146</v>
      </c>
      <c r="H137" s="93" t="s">
        <v>150</v>
      </c>
      <c r="I137" s="309">
        <v>1302000</v>
      </c>
      <c r="J137" s="309"/>
      <c r="K137" s="309"/>
      <c r="L137" s="309">
        <v>1150000</v>
      </c>
      <c r="M137" s="309"/>
      <c r="N137" s="310">
        <v>88.325652841781874</v>
      </c>
      <c r="O137" s="310"/>
      <c r="P137" s="310"/>
    </row>
    <row r="138" spans="1:16" ht="24.75" customHeight="1" x14ac:dyDescent="0.2">
      <c r="A138" s="306" t="s">
        <v>221</v>
      </c>
      <c r="B138" s="307"/>
      <c r="C138" s="308" t="s">
        <v>942</v>
      </c>
      <c r="D138" s="308"/>
      <c r="E138" s="93" t="s">
        <v>83</v>
      </c>
      <c r="F138" s="93" t="s">
        <v>200</v>
      </c>
      <c r="G138" s="93" t="s">
        <v>222</v>
      </c>
      <c r="H138" s="93"/>
      <c r="I138" s="309">
        <v>1105158</v>
      </c>
      <c r="J138" s="309"/>
      <c r="K138" s="309"/>
      <c r="L138" s="309">
        <v>1105158</v>
      </c>
      <c r="M138" s="309"/>
      <c r="N138" s="310">
        <v>100</v>
      </c>
      <c r="O138" s="310"/>
      <c r="P138" s="310"/>
    </row>
    <row r="139" spans="1:16" ht="28.5" customHeight="1" x14ac:dyDescent="0.2">
      <c r="A139" s="306" t="s">
        <v>151</v>
      </c>
      <c r="B139" s="307"/>
      <c r="C139" s="308" t="s">
        <v>942</v>
      </c>
      <c r="D139" s="308"/>
      <c r="E139" s="93" t="s">
        <v>83</v>
      </c>
      <c r="F139" s="93" t="s">
        <v>200</v>
      </c>
      <c r="G139" s="93" t="s">
        <v>222</v>
      </c>
      <c r="H139" s="93" t="s">
        <v>152</v>
      </c>
      <c r="I139" s="309">
        <v>1105158</v>
      </c>
      <c r="J139" s="309"/>
      <c r="K139" s="309"/>
      <c r="L139" s="309">
        <v>1105158</v>
      </c>
      <c r="M139" s="309"/>
      <c r="N139" s="310">
        <v>100</v>
      </c>
      <c r="O139" s="310"/>
      <c r="P139" s="310"/>
    </row>
    <row r="140" spans="1:16" ht="29.25" customHeight="1" x14ac:dyDescent="0.2">
      <c r="A140" s="306" t="s">
        <v>153</v>
      </c>
      <c r="B140" s="307"/>
      <c r="C140" s="308" t="s">
        <v>942</v>
      </c>
      <c r="D140" s="308"/>
      <c r="E140" s="93" t="s">
        <v>83</v>
      </c>
      <c r="F140" s="93" t="s">
        <v>200</v>
      </c>
      <c r="G140" s="93" t="s">
        <v>222</v>
      </c>
      <c r="H140" s="93" t="s">
        <v>154</v>
      </c>
      <c r="I140" s="309">
        <v>1105158</v>
      </c>
      <c r="J140" s="309"/>
      <c r="K140" s="309"/>
      <c r="L140" s="309">
        <v>1105158</v>
      </c>
      <c r="M140" s="309"/>
      <c r="N140" s="310">
        <v>100</v>
      </c>
      <c r="O140" s="310"/>
      <c r="P140" s="310"/>
    </row>
    <row r="141" spans="1:16" ht="38.25" customHeight="1" x14ac:dyDescent="0.2">
      <c r="A141" s="306" t="s">
        <v>223</v>
      </c>
      <c r="B141" s="307"/>
      <c r="C141" s="308" t="s">
        <v>942</v>
      </c>
      <c r="D141" s="308"/>
      <c r="E141" s="93" t="s">
        <v>83</v>
      </c>
      <c r="F141" s="93" t="s">
        <v>200</v>
      </c>
      <c r="G141" s="93" t="s">
        <v>224</v>
      </c>
      <c r="H141" s="93"/>
      <c r="I141" s="309">
        <v>61565068.700000003</v>
      </c>
      <c r="J141" s="309"/>
      <c r="K141" s="309"/>
      <c r="L141" s="309">
        <v>60921065.060000002</v>
      </c>
      <c r="M141" s="309"/>
      <c r="N141" s="310">
        <v>98.953946363418893</v>
      </c>
      <c r="O141" s="310"/>
      <c r="P141" s="310"/>
    </row>
    <row r="142" spans="1:16" ht="93" customHeight="1" x14ac:dyDescent="0.2">
      <c r="A142" s="306" t="s">
        <v>94</v>
      </c>
      <c r="B142" s="307"/>
      <c r="C142" s="308" t="s">
        <v>942</v>
      </c>
      <c r="D142" s="308"/>
      <c r="E142" s="93" t="s">
        <v>83</v>
      </c>
      <c r="F142" s="93" t="s">
        <v>200</v>
      </c>
      <c r="G142" s="93" t="s">
        <v>224</v>
      </c>
      <c r="H142" s="93" t="s">
        <v>95</v>
      </c>
      <c r="I142" s="309">
        <v>58915068.700000003</v>
      </c>
      <c r="J142" s="309"/>
      <c r="K142" s="309"/>
      <c r="L142" s="309">
        <v>58821901.060000002</v>
      </c>
      <c r="M142" s="309"/>
      <c r="N142" s="310">
        <v>99.84186110267575</v>
      </c>
      <c r="O142" s="310"/>
      <c r="P142" s="310"/>
    </row>
    <row r="143" spans="1:16" ht="40.5" customHeight="1" x14ac:dyDescent="0.2">
      <c r="A143" s="306" t="s">
        <v>209</v>
      </c>
      <c r="B143" s="307"/>
      <c r="C143" s="308" t="s">
        <v>942</v>
      </c>
      <c r="D143" s="308"/>
      <c r="E143" s="93" t="s">
        <v>83</v>
      </c>
      <c r="F143" s="93" t="s">
        <v>200</v>
      </c>
      <c r="G143" s="93" t="s">
        <v>224</v>
      </c>
      <c r="H143" s="93" t="s">
        <v>210</v>
      </c>
      <c r="I143" s="309">
        <v>58915068.700000003</v>
      </c>
      <c r="J143" s="309"/>
      <c r="K143" s="309"/>
      <c r="L143" s="309">
        <v>58821901.060000002</v>
      </c>
      <c r="M143" s="309"/>
      <c r="N143" s="310">
        <v>99.84186110267575</v>
      </c>
      <c r="O143" s="310"/>
      <c r="P143" s="310"/>
    </row>
    <row r="144" spans="1:16" ht="35.25" customHeight="1" x14ac:dyDescent="0.2">
      <c r="A144" s="306" t="s">
        <v>110</v>
      </c>
      <c r="B144" s="307"/>
      <c r="C144" s="308" t="s">
        <v>942</v>
      </c>
      <c r="D144" s="308"/>
      <c r="E144" s="93" t="s">
        <v>83</v>
      </c>
      <c r="F144" s="93" t="s">
        <v>200</v>
      </c>
      <c r="G144" s="93" t="s">
        <v>224</v>
      </c>
      <c r="H144" s="93" t="s">
        <v>111</v>
      </c>
      <c r="I144" s="309">
        <v>2650000</v>
      </c>
      <c r="J144" s="309"/>
      <c r="K144" s="309"/>
      <c r="L144" s="309">
        <v>2099164</v>
      </c>
      <c r="M144" s="309"/>
      <c r="N144" s="310">
        <v>79.213735849056604</v>
      </c>
      <c r="O144" s="310"/>
      <c r="P144" s="310"/>
    </row>
    <row r="145" spans="1:16" ht="42.75" customHeight="1" x14ac:dyDescent="0.2">
      <c r="A145" s="306" t="s">
        <v>112</v>
      </c>
      <c r="B145" s="307"/>
      <c r="C145" s="308" t="s">
        <v>942</v>
      </c>
      <c r="D145" s="308"/>
      <c r="E145" s="93" t="s">
        <v>83</v>
      </c>
      <c r="F145" s="93" t="s">
        <v>200</v>
      </c>
      <c r="G145" s="93" t="s">
        <v>224</v>
      </c>
      <c r="H145" s="93" t="s">
        <v>113</v>
      </c>
      <c r="I145" s="309">
        <v>2650000</v>
      </c>
      <c r="J145" s="309"/>
      <c r="K145" s="309"/>
      <c r="L145" s="309">
        <v>2099164</v>
      </c>
      <c r="M145" s="309"/>
      <c r="N145" s="310">
        <v>79.213735849056604</v>
      </c>
      <c r="O145" s="310"/>
      <c r="P145" s="310"/>
    </row>
    <row r="146" spans="1:16" ht="53.25" customHeight="1" x14ac:dyDescent="0.2">
      <c r="A146" s="306" t="s">
        <v>225</v>
      </c>
      <c r="B146" s="307"/>
      <c r="C146" s="308" t="s">
        <v>942</v>
      </c>
      <c r="D146" s="308"/>
      <c r="E146" s="93" t="s">
        <v>83</v>
      </c>
      <c r="F146" s="93" t="s">
        <v>200</v>
      </c>
      <c r="G146" s="93" t="s">
        <v>226</v>
      </c>
      <c r="H146" s="93"/>
      <c r="I146" s="309">
        <v>30675375.25</v>
      </c>
      <c r="J146" s="309"/>
      <c r="K146" s="309"/>
      <c r="L146" s="309">
        <v>29401553</v>
      </c>
      <c r="M146" s="309"/>
      <c r="N146" s="310">
        <v>95.847411027188656</v>
      </c>
      <c r="O146" s="310"/>
      <c r="P146" s="310"/>
    </row>
    <row r="147" spans="1:16" ht="89.25" customHeight="1" x14ac:dyDescent="0.2">
      <c r="A147" s="306" t="s">
        <v>94</v>
      </c>
      <c r="B147" s="307"/>
      <c r="C147" s="308" t="s">
        <v>942</v>
      </c>
      <c r="D147" s="308"/>
      <c r="E147" s="93" t="s">
        <v>83</v>
      </c>
      <c r="F147" s="93" t="s">
        <v>200</v>
      </c>
      <c r="G147" s="93" t="s">
        <v>226</v>
      </c>
      <c r="H147" s="93" t="s">
        <v>95</v>
      </c>
      <c r="I147" s="309">
        <v>29571375.25</v>
      </c>
      <c r="J147" s="309"/>
      <c r="K147" s="309"/>
      <c r="L147" s="309">
        <v>28551234.5</v>
      </c>
      <c r="M147" s="309"/>
      <c r="N147" s="310">
        <v>96.550242451101425</v>
      </c>
      <c r="O147" s="310"/>
      <c r="P147" s="310"/>
    </row>
    <row r="148" spans="1:16" ht="41.25" customHeight="1" x14ac:dyDescent="0.2">
      <c r="A148" s="306" t="s">
        <v>209</v>
      </c>
      <c r="B148" s="307"/>
      <c r="C148" s="308" t="s">
        <v>942</v>
      </c>
      <c r="D148" s="308"/>
      <c r="E148" s="93" t="s">
        <v>83</v>
      </c>
      <c r="F148" s="93" t="s">
        <v>200</v>
      </c>
      <c r="G148" s="93" t="s">
        <v>226</v>
      </c>
      <c r="H148" s="93" t="s">
        <v>210</v>
      </c>
      <c r="I148" s="309">
        <v>29571375.25</v>
      </c>
      <c r="J148" s="309"/>
      <c r="K148" s="309"/>
      <c r="L148" s="309">
        <v>28551234.5</v>
      </c>
      <c r="M148" s="309"/>
      <c r="N148" s="310">
        <v>96.550242451101425</v>
      </c>
      <c r="O148" s="310"/>
      <c r="P148" s="310"/>
    </row>
    <row r="149" spans="1:16" ht="45" customHeight="1" x14ac:dyDescent="0.2">
      <c r="A149" s="306" t="s">
        <v>110</v>
      </c>
      <c r="B149" s="307"/>
      <c r="C149" s="308" t="s">
        <v>942</v>
      </c>
      <c r="D149" s="308"/>
      <c r="E149" s="93" t="s">
        <v>83</v>
      </c>
      <c r="F149" s="93" t="s">
        <v>200</v>
      </c>
      <c r="G149" s="93" t="s">
        <v>226</v>
      </c>
      <c r="H149" s="93" t="s">
        <v>111</v>
      </c>
      <c r="I149" s="309">
        <v>1104000</v>
      </c>
      <c r="J149" s="309"/>
      <c r="K149" s="309"/>
      <c r="L149" s="309">
        <v>850318.5</v>
      </c>
      <c r="M149" s="309"/>
      <c r="N149" s="310">
        <v>77.021603260869568</v>
      </c>
      <c r="O149" s="310"/>
      <c r="P149" s="310"/>
    </row>
    <row r="150" spans="1:16" ht="57.75" customHeight="1" x14ac:dyDescent="0.2">
      <c r="A150" s="306" t="s">
        <v>112</v>
      </c>
      <c r="B150" s="307"/>
      <c r="C150" s="308" t="s">
        <v>942</v>
      </c>
      <c r="D150" s="308"/>
      <c r="E150" s="93" t="s">
        <v>83</v>
      </c>
      <c r="F150" s="93" t="s">
        <v>200</v>
      </c>
      <c r="G150" s="93" t="s">
        <v>226</v>
      </c>
      <c r="H150" s="93" t="s">
        <v>113</v>
      </c>
      <c r="I150" s="309">
        <v>1104000</v>
      </c>
      <c r="J150" s="309"/>
      <c r="K150" s="309"/>
      <c r="L150" s="309">
        <v>850318.5</v>
      </c>
      <c r="M150" s="309"/>
      <c r="N150" s="310">
        <v>77.021603260869568</v>
      </c>
      <c r="O150" s="310"/>
      <c r="P150" s="310"/>
    </row>
    <row r="151" spans="1:16" ht="70.5" customHeight="1" x14ac:dyDescent="0.2">
      <c r="A151" s="306" t="s">
        <v>227</v>
      </c>
      <c r="B151" s="307"/>
      <c r="C151" s="308" t="s">
        <v>942</v>
      </c>
      <c r="D151" s="308"/>
      <c r="E151" s="93" t="s">
        <v>83</v>
      </c>
      <c r="F151" s="93" t="s">
        <v>200</v>
      </c>
      <c r="G151" s="93" t="s">
        <v>228</v>
      </c>
      <c r="H151" s="93"/>
      <c r="I151" s="309">
        <v>233112021</v>
      </c>
      <c r="J151" s="309"/>
      <c r="K151" s="309"/>
      <c r="L151" s="309">
        <v>225064246.77000001</v>
      </c>
      <c r="M151" s="309"/>
      <c r="N151" s="310">
        <v>96.547679439491461</v>
      </c>
      <c r="O151" s="310"/>
      <c r="P151" s="310"/>
    </row>
    <row r="152" spans="1:16" ht="93.75" customHeight="1" x14ac:dyDescent="0.2">
      <c r="A152" s="306" t="s">
        <v>94</v>
      </c>
      <c r="B152" s="307"/>
      <c r="C152" s="308" t="s">
        <v>942</v>
      </c>
      <c r="D152" s="308"/>
      <c r="E152" s="93" t="s">
        <v>83</v>
      </c>
      <c r="F152" s="93" t="s">
        <v>200</v>
      </c>
      <c r="G152" s="93" t="s">
        <v>228</v>
      </c>
      <c r="H152" s="93" t="s">
        <v>95</v>
      </c>
      <c r="I152" s="309">
        <v>222571845.44</v>
      </c>
      <c r="J152" s="309"/>
      <c r="K152" s="309"/>
      <c r="L152" s="309">
        <v>214833916.05000001</v>
      </c>
      <c r="M152" s="309"/>
      <c r="N152" s="310">
        <v>96.523401522459878</v>
      </c>
      <c r="O152" s="310"/>
      <c r="P152" s="310"/>
    </row>
    <row r="153" spans="1:16" ht="31.5" customHeight="1" x14ac:dyDescent="0.2">
      <c r="A153" s="306" t="s">
        <v>209</v>
      </c>
      <c r="B153" s="307"/>
      <c r="C153" s="308" t="s">
        <v>942</v>
      </c>
      <c r="D153" s="308"/>
      <c r="E153" s="93" t="s">
        <v>83</v>
      </c>
      <c r="F153" s="93" t="s">
        <v>200</v>
      </c>
      <c r="G153" s="93" t="s">
        <v>228</v>
      </c>
      <c r="H153" s="93" t="s">
        <v>210</v>
      </c>
      <c r="I153" s="309">
        <v>222571845.44</v>
      </c>
      <c r="J153" s="309"/>
      <c r="K153" s="309"/>
      <c r="L153" s="309">
        <v>214833916.05000001</v>
      </c>
      <c r="M153" s="309"/>
      <c r="N153" s="310">
        <v>96.523401522459878</v>
      </c>
      <c r="O153" s="310"/>
      <c r="P153" s="310"/>
    </row>
    <row r="154" spans="1:16" ht="42.75" customHeight="1" x14ac:dyDescent="0.2">
      <c r="A154" s="306" t="s">
        <v>110</v>
      </c>
      <c r="B154" s="307"/>
      <c r="C154" s="308" t="s">
        <v>942</v>
      </c>
      <c r="D154" s="308"/>
      <c r="E154" s="93" t="s">
        <v>83</v>
      </c>
      <c r="F154" s="93" t="s">
        <v>200</v>
      </c>
      <c r="G154" s="93" t="s">
        <v>228</v>
      </c>
      <c r="H154" s="93" t="s">
        <v>111</v>
      </c>
      <c r="I154" s="309">
        <v>10488175.560000001</v>
      </c>
      <c r="J154" s="309"/>
      <c r="K154" s="309"/>
      <c r="L154" s="309">
        <v>10203846.300000001</v>
      </c>
      <c r="M154" s="309"/>
      <c r="N154" s="310">
        <v>97.289049383532628</v>
      </c>
      <c r="O154" s="310"/>
      <c r="P154" s="310"/>
    </row>
    <row r="155" spans="1:16" ht="44.25" customHeight="1" x14ac:dyDescent="0.2">
      <c r="A155" s="306" t="s">
        <v>112</v>
      </c>
      <c r="B155" s="307"/>
      <c r="C155" s="308" t="s">
        <v>942</v>
      </c>
      <c r="D155" s="308"/>
      <c r="E155" s="93" t="s">
        <v>83</v>
      </c>
      <c r="F155" s="93" t="s">
        <v>200</v>
      </c>
      <c r="G155" s="93" t="s">
        <v>228</v>
      </c>
      <c r="H155" s="93" t="s">
        <v>113</v>
      </c>
      <c r="I155" s="309">
        <v>10488175.560000001</v>
      </c>
      <c r="J155" s="309"/>
      <c r="K155" s="309"/>
      <c r="L155" s="309">
        <v>10203846.300000001</v>
      </c>
      <c r="M155" s="309"/>
      <c r="N155" s="310">
        <v>97.289049383532628</v>
      </c>
      <c r="O155" s="310"/>
      <c r="P155" s="310"/>
    </row>
    <row r="156" spans="1:16" ht="39" customHeight="1" x14ac:dyDescent="0.2">
      <c r="A156" s="306" t="s">
        <v>147</v>
      </c>
      <c r="B156" s="307"/>
      <c r="C156" s="308" t="s">
        <v>942</v>
      </c>
      <c r="D156" s="308"/>
      <c r="E156" s="93" t="s">
        <v>83</v>
      </c>
      <c r="F156" s="93" t="s">
        <v>200</v>
      </c>
      <c r="G156" s="93" t="s">
        <v>228</v>
      </c>
      <c r="H156" s="93" t="s">
        <v>148</v>
      </c>
      <c r="I156" s="309">
        <v>50000</v>
      </c>
      <c r="J156" s="309"/>
      <c r="K156" s="309"/>
      <c r="L156" s="309">
        <v>25521.42</v>
      </c>
      <c r="M156" s="309"/>
      <c r="N156" s="310">
        <v>51.042839999999998</v>
      </c>
      <c r="O156" s="310"/>
      <c r="P156" s="310"/>
    </row>
    <row r="157" spans="1:16" ht="42" customHeight="1" x14ac:dyDescent="0.2">
      <c r="A157" s="306" t="s">
        <v>157</v>
      </c>
      <c r="B157" s="307"/>
      <c r="C157" s="308" t="s">
        <v>942</v>
      </c>
      <c r="D157" s="308"/>
      <c r="E157" s="93" t="s">
        <v>83</v>
      </c>
      <c r="F157" s="93" t="s">
        <v>200</v>
      </c>
      <c r="G157" s="93" t="s">
        <v>228</v>
      </c>
      <c r="H157" s="93" t="s">
        <v>158</v>
      </c>
      <c r="I157" s="309">
        <v>50000</v>
      </c>
      <c r="J157" s="309"/>
      <c r="K157" s="309"/>
      <c r="L157" s="309">
        <v>25521.42</v>
      </c>
      <c r="M157" s="309"/>
      <c r="N157" s="310">
        <v>51.042839999999998</v>
      </c>
      <c r="O157" s="310"/>
      <c r="P157" s="310"/>
    </row>
    <row r="158" spans="1:16" ht="27" customHeight="1" x14ac:dyDescent="0.2">
      <c r="A158" s="306" t="s">
        <v>151</v>
      </c>
      <c r="B158" s="307"/>
      <c r="C158" s="308" t="s">
        <v>942</v>
      </c>
      <c r="D158" s="308"/>
      <c r="E158" s="93" t="s">
        <v>83</v>
      </c>
      <c r="F158" s="93" t="s">
        <v>200</v>
      </c>
      <c r="G158" s="93" t="s">
        <v>228</v>
      </c>
      <c r="H158" s="93" t="s">
        <v>152</v>
      </c>
      <c r="I158" s="309">
        <v>2000</v>
      </c>
      <c r="J158" s="309"/>
      <c r="K158" s="309"/>
      <c r="L158" s="309">
        <v>963</v>
      </c>
      <c r="M158" s="309"/>
      <c r="N158" s="310">
        <v>48.15</v>
      </c>
      <c r="O158" s="310"/>
      <c r="P158" s="310"/>
    </row>
    <row r="159" spans="1:16" ht="31.5" customHeight="1" x14ac:dyDescent="0.2">
      <c r="A159" s="306" t="s">
        <v>153</v>
      </c>
      <c r="B159" s="307"/>
      <c r="C159" s="308" t="s">
        <v>942</v>
      </c>
      <c r="D159" s="308"/>
      <c r="E159" s="93" t="s">
        <v>83</v>
      </c>
      <c r="F159" s="93" t="s">
        <v>200</v>
      </c>
      <c r="G159" s="93" t="s">
        <v>228</v>
      </c>
      <c r="H159" s="93" t="s">
        <v>154</v>
      </c>
      <c r="I159" s="309">
        <v>2000</v>
      </c>
      <c r="J159" s="309"/>
      <c r="K159" s="309"/>
      <c r="L159" s="309">
        <v>963</v>
      </c>
      <c r="M159" s="309"/>
      <c r="N159" s="310">
        <v>48.15</v>
      </c>
      <c r="O159" s="310"/>
      <c r="P159" s="310"/>
    </row>
    <row r="160" spans="1:16" ht="53.25" customHeight="1" x14ac:dyDescent="0.2">
      <c r="A160" s="306" t="s">
        <v>229</v>
      </c>
      <c r="B160" s="307"/>
      <c r="C160" s="308" t="s">
        <v>942</v>
      </c>
      <c r="D160" s="308"/>
      <c r="E160" s="93" t="s">
        <v>83</v>
      </c>
      <c r="F160" s="93" t="s">
        <v>200</v>
      </c>
      <c r="G160" s="93" t="s">
        <v>230</v>
      </c>
      <c r="H160" s="93"/>
      <c r="I160" s="309">
        <v>332390747.29000002</v>
      </c>
      <c r="J160" s="309"/>
      <c r="K160" s="309"/>
      <c r="L160" s="309">
        <v>330593800.72000003</v>
      </c>
      <c r="M160" s="309"/>
      <c r="N160" s="310">
        <v>99.459387307062357</v>
      </c>
      <c r="O160" s="310"/>
      <c r="P160" s="310"/>
    </row>
    <row r="161" spans="1:16" ht="83.25" customHeight="1" x14ac:dyDescent="0.2">
      <c r="A161" s="306" t="s">
        <v>94</v>
      </c>
      <c r="B161" s="307"/>
      <c r="C161" s="308" t="s">
        <v>942</v>
      </c>
      <c r="D161" s="308"/>
      <c r="E161" s="93" t="s">
        <v>83</v>
      </c>
      <c r="F161" s="93" t="s">
        <v>200</v>
      </c>
      <c r="G161" s="93" t="s">
        <v>230</v>
      </c>
      <c r="H161" s="93" t="s">
        <v>95</v>
      </c>
      <c r="I161" s="309">
        <v>271869661.02999997</v>
      </c>
      <c r="J161" s="309"/>
      <c r="K161" s="309"/>
      <c r="L161" s="309">
        <v>271812410.86000001</v>
      </c>
      <c r="M161" s="309"/>
      <c r="N161" s="310">
        <v>99.978942052679571</v>
      </c>
      <c r="O161" s="310"/>
      <c r="P161" s="310"/>
    </row>
    <row r="162" spans="1:16" ht="39" customHeight="1" x14ac:dyDescent="0.2">
      <c r="A162" s="306" t="s">
        <v>209</v>
      </c>
      <c r="B162" s="307"/>
      <c r="C162" s="308" t="s">
        <v>942</v>
      </c>
      <c r="D162" s="308"/>
      <c r="E162" s="93" t="s">
        <v>83</v>
      </c>
      <c r="F162" s="93" t="s">
        <v>200</v>
      </c>
      <c r="G162" s="93" t="s">
        <v>230</v>
      </c>
      <c r="H162" s="93" t="s">
        <v>210</v>
      </c>
      <c r="I162" s="309">
        <v>271869661.02999997</v>
      </c>
      <c r="J162" s="309"/>
      <c r="K162" s="309"/>
      <c r="L162" s="309">
        <v>271812410.86000001</v>
      </c>
      <c r="M162" s="309"/>
      <c r="N162" s="310">
        <v>99.978942052679571</v>
      </c>
      <c r="O162" s="310"/>
      <c r="P162" s="310"/>
    </row>
    <row r="163" spans="1:16" ht="39.75" customHeight="1" x14ac:dyDescent="0.2">
      <c r="A163" s="306" t="s">
        <v>110</v>
      </c>
      <c r="B163" s="307"/>
      <c r="C163" s="308" t="s">
        <v>942</v>
      </c>
      <c r="D163" s="308"/>
      <c r="E163" s="93" t="s">
        <v>83</v>
      </c>
      <c r="F163" s="93" t="s">
        <v>200</v>
      </c>
      <c r="G163" s="93" t="s">
        <v>230</v>
      </c>
      <c r="H163" s="93" t="s">
        <v>111</v>
      </c>
      <c r="I163" s="309">
        <v>58877381.549999997</v>
      </c>
      <c r="J163" s="309"/>
      <c r="K163" s="309"/>
      <c r="L163" s="309">
        <v>57146278.149999999</v>
      </c>
      <c r="M163" s="309"/>
      <c r="N163" s="310">
        <v>97.059815918393198</v>
      </c>
      <c r="O163" s="310"/>
      <c r="P163" s="310"/>
    </row>
    <row r="164" spans="1:16" ht="42.75" customHeight="1" x14ac:dyDescent="0.2">
      <c r="A164" s="306" t="s">
        <v>112</v>
      </c>
      <c r="B164" s="307"/>
      <c r="C164" s="308" t="s">
        <v>942</v>
      </c>
      <c r="D164" s="308"/>
      <c r="E164" s="93" t="s">
        <v>83</v>
      </c>
      <c r="F164" s="93" t="s">
        <v>200</v>
      </c>
      <c r="G164" s="93" t="s">
        <v>230</v>
      </c>
      <c r="H164" s="93" t="s">
        <v>113</v>
      </c>
      <c r="I164" s="309">
        <v>58877381.549999997</v>
      </c>
      <c r="J164" s="309"/>
      <c r="K164" s="309"/>
      <c r="L164" s="309">
        <v>57146278.149999999</v>
      </c>
      <c r="M164" s="309"/>
      <c r="N164" s="310">
        <v>97.059815918393198</v>
      </c>
      <c r="O164" s="310"/>
      <c r="P164" s="310"/>
    </row>
    <row r="165" spans="1:16" ht="29.25" customHeight="1" x14ac:dyDescent="0.2">
      <c r="A165" s="306" t="s">
        <v>147</v>
      </c>
      <c r="B165" s="307"/>
      <c r="C165" s="308" t="s">
        <v>942</v>
      </c>
      <c r="D165" s="308"/>
      <c r="E165" s="93" t="s">
        <v>83</v>
      </c>
      <c r="F165" s="93" t="s">
        <v>200</v>
      </c>
      <c r="G165" s="93" t="s">
        <v>230</v>
      </c>
      <c r="H165" s="93" t="s">
        <v>148</v>
      </c>
      <c r="I165" s="309">
        <v>14779.71</v>
      </c>
      <c r="J165" s="309"/>
      <c r="K165" s="309"/>
      <c r="L165" s="309">
        <v>14779.71</v>
      </c>
      <c r="M165" s="309"/>
      <c r="N165" s="310">
        <v>100</v>
      </c>
      <c r="O165" s="310"/>
      <c r="P165" s="310"/>
    </row>
    <row r="166" spans="1:16" ht="46.5" customHeight="1" x14ac:dyDescent="0.2">
      <c r="A166" s="306" t="s">
        <v>157</v>
      </c>
      <c r="B166" s="307"/>
      <c r="C166" s="308" t="s">
        <v>942</v>
      </c>
      <c r="D166" s="308"/>
      <c r="E166" s="93" t="s">
        <v>83</v>
      </c>
      <c r="F166" s="93" t="s">
        <v>200</v>
      </c>
      <c r="G166" s="93" t="s">
        <v>230</v>
      </c>
      <c r="H166" s="93" t="s">
        <v>158</v>
      </c>
      <c r="I166" s="309">
        <v>14779.71</v>
      </c>
      <c r="J166" s="309"/>
      <c r="K166" s="309"/>
      <c r="L166" s="309">
        <v>14779.71</v>
      </c>
      <c r="M166" s="309"/>
      <c r="N166" s="310">
        <v>100</v>
      </c>
      <c r="O166" s="310"/>
      <c r="P166" s="310"/>
    </row>
    <row r="167" spans="1:16" ht="36.75" customHeight="1" x14ac:dyDescent="0.2">
      <c r="A167" s="306" t="s">
        <v>215</v>
      </c>
      <c r="B167" s="307"/>
      <c r="C167" s="308" t="s">
        <v>942</v>
      </c>
      <c r="D167" s="308"/>
      <c r="E167" s="93" t="s">
        <v>83</v>
      </c>
      <c r="F167" s="93" t="s">
        <v>200</v>
      </c>
      <c r="G167" s="93" t="s">
        <v>230</v>
      </c>
      <c r="H167" s="93" t="s">
        <v>216</v>
      </c>
      <c r="I167" s="309">
        <v>1000000</v>
      </c>
      <c r="J167" s="309"/>
      <c r="K167" s="309"/>
      <c r="L167" s="309">
        <v>1000000</v>
      </c>
      <c r="M167" s="309"/>
      <c r="N167" s="310">
        <v>100</v>
      </c>
      <c r="O167" s="310"/>
      <c r="P167" s="310"/>
    </row>
    <row r="168" spans="1:16" ht="34.5" customHeight="1" x14ac:dyDescent="0.2">
      <c r="A168" s="306" t="s">
        <v>231</v>
      </c>
      <c r="B168" s="307"/>
      <c r="C168" s="308" t="s">
        <v>942</v>
      </c>
      <c r="D168" s="308"/>
      <c r="E168" s="93" t="s">
        <v>83</v>
      </c>
      <c r="F168" s="93" t="s">
        <v>200</v>
      </c>
      <c r="G168" s="93" t="s">
        <v>230</v>
      </c>
      <c r="H168" s="93" t="s">
        <v>232</v>
      </c>
      <c r="I168" s="309">
        <v>1000000</v>
      </c>
      <c r="J168" s="309"/>
      <c r="K168" s="309"/>
      <c r="L168" s="309">
        <v>1000000</v>
      </c>
      <c r="M168" s="309"/>
      <c r="N168" s="310">
        <v>100</v>
      </c>
      <c r="O168" s="310"/>
      <c r="P168" s="310"/>
    </row>
    <row r="169" spans="1:16" ht="30.75" customHeight="1" x14ac:dyDescent="0.2">
      <c r="A169" s="306" t="s">
        <v>151</v>
      </c>
      <c r="B169" s="307"/>
      <c r="C169" s="308" t="s">
        <v>942</v>
      </c>
      <c r="D169" s="308"/>
      <c r="E169" s="93" t="s">
        <v>83</v>
      </c>
      <c r="F169" s="93" t="s">
        <v>200</v>
      </c>
      <c r="G169" s="93" t="s">
        <v>230</v>
      </c>
      <c r="H169" s="93" t="s">
        <v>152</v>
      </c>
      <c r="I169" s="309">
        <v>628925</v>
      </c>
      <c r="J169" s="309"/>
      <c r="K169" s="309"/>
      <c r="L169" s="309">
        <v>620332</v>
      </c>
      <c r="M169" s="309"/>
      <c r="N169" s="310">
        <v>98.633700361728344</v>
      </c>
      <c r="O169" s="310"/>
      <c r="P169" s="310"/>
    </row>
    <row r="170" spans="1:16" ht="39.75" customHeight="1" x14ac:dyDescent="0.2">
      <c r="A170" s="306" t="s">
        <v>153</v>
      </c>
      <c r="B170" s="307"/>
      <c r="C170" s="308" t="s">
        <v>942</v>
      </c>
      <c r="D170" s="308"/>
      <c r="E170" s="93" t="s">
        <v>83</v>
      </c>
      <c r="F170" s="93" t="s">
        <v>200</v>
      </c>
      <c r="G170" s="93" t="s">
        <v>230</v>
      </c>
      <c r="H170" s="93" t="s">
        <v>154</v>
      </c>
      <c r="I170" s="309">
        <v>628925</v>
      </c>
      <c r="J170" s="309"/>
      <c r="K170" s="309"/>
      <c r="L170" s="309">
        <v>620332</v>
      </c>
      <c r="M170" s="309"/>
      <c r="N170" s="310">
        <v>98.633700361728344</v>
      </c>
      <c r="O170" s="310"/>
      <c r="P170" s="310"/>
    </row>
    <row r="171" spans="1:16" ht="72.75" customHeight="1" x14ac:dyDescent="0.2">
      <c r="A171" s="306" t="s">
        <v>233</v>
      </c>
      <c r="B171" s="307"/>
      <c r="C171" s="308" t="s">
        <v>942</v>
      </c>
      <c r="D171" s="308"/>
      <c r="E171" s="93" t="s">
        <v>83</v>
      </c>
      <c r="F171" s="93" t="s">
        <v>200</v>
      </c>
      <c r="G171" s="93" t="s">
        <v>234</v>
      </c>
      <c r="H171" s="93"/>
      <c r="I171" s="309">
        <v>250000</v>
      </c>
      <c r="J171" s="309"/>
      <c r="K171" s="309"/>
      <c r="L171" s="309">
        <v>68776.22</v>
      </c>
      <c r="M171" s="309"/>
      <c r="N171" s="310">
        <v>27.510487999999999</v>
      </c>
      <c r="O171" s="310"/>
      <c r="P171" s="310"/>
    </row>
    <row r="172" spans="1:16" ht="85.5" customHeight="1" x14ac:dyDescent="0.2">
      <c r="A172" s="306" t="s">
        <v>235</v>
      </c>
      <c r="B172" s="307"/>
      <c r="C172" s="308" t="s">
        <v>942</v>
      </c>
      <c r="D172" s="308"/>
      <c r="E172" s="93" t="s">
        <v>83</v>
      </c>
      <c r="F172" s="93" t="s">
        <v>200</v>
      </c>
      <c r="G172" s="93" t="s">
        <v>236</v>
      </c>
      <c r="H172" s="93"/>
      <c r="I172" s="309">
        <v>250000</v>
      </c>
      <c r="J172" s="309"/>
      <c r="K172" s="309"/>
      <c r="L172" s="309">
        <v>68776.22</v>
      </c>
      <c r="M172" s="309"/>
      <c r="N172" s="310">
        <v>27.510487999999999</v>
      </c>
      <c r="O172" s="310"/>
      <c r="P172" s="310"/>
    </row>
    <row r="173" spans="1:16" ht="41.25" customHeight="1" x14ac:dyDescent="0.2">
      <c r="A173" s="306" t="s">
        <v>237</v>
      </c>
      <c r="B173" s="307"/>
      <c r="C173" s="308" t="s">
        <v>942</v>
      </c>
      <c r="D173" s="308"/>
      <c r="E173" s="93" t="s">
        <v>83</v>
      </c>
      <c r="F173" s="93" t="s">
        <v>200</v>
      </c>
      <c r="G173" s="93" t="s">
        <v>238</v>
      </c>
      <c r="H173" s="93"/>
      <c r="I173" s="309">
        <v>250000</v>
      </c>
      <c r="J173" s="309"/>
      <c r="K173" s="309"/>
      <c r="L173" s="309">
        <v>68776.22</v>
      </c>
      <c r="M173" s="309"/>
      <c r="N173" s="310">
        <v>27.510487999999999</v>
      </c>
      <c r="O173" s="310"/>
      <c r="P173" s="310"/>
    </row>
    <row r="174" spans="1:16" ht="87" customHeight="1" x14ac:dyDescent="0.2">
      <c r="A174" s="306" t="s">
        <v>239</v>
      </c>
      <c r="B174" s="307"/>
      <c r="C174" s="308" t="s">
        <v>942</v>
      </c>
      <c r="D174" s="308"/>
      <c r="E174" s="93" t="s">
        <v>83</v>
      </c>
      <c r="F174" s="93" t="s">
        <v>200</v>
      </c>
      <c r="G174" s="93" t="s">
        <v>240</v>
      </c>
      <c r="H174" s="93"/>
      <c r="I174" s="309">
        <v>250000</v>
      </c>
      <c r="J174" s="309"/>
      <c r="K174" s="309"/>
      <c r="L174" s="309">
        <v>68776.22</v>
      </c>
      <c r="M174" s="309"/>
      <c r="N174" s="310">
        <v>27.510487999999999</v>
      </c>
      <c r="O174" s="310"/>
      <c r="P174" s="310"/>
    </row>
    <row r="175" spans="1:16" ht="53.25" customHeight="1" x14ac:dyDescent="0.2">
      <c r="A175" s="306" t="s">
        <v>110</v>
      </c>
      <c r="B175" s="307"/>
      <c r="C175" s="308" t="s">
        <v>942</v>
      </c>
      <c r="D175" s="308"/>
      <c r="E175" s="93" t="s">
        <v>83</v>
      </c>
      <c r="F175" s="93" t="s">
        <v>200</v>
      </c>
      <c r="G175" s="93" t="s">
        <v>240</v>
      </c>
      <c r="H175" s="93" t="s">
        <v>111</v>
      </c>
      <c r="I175" s="309">
        <v>250000</v>
      </c>
      <c r="J175" s="309"/>
      <c r="K175" s="309"/>
      <c r="L175" s="309">
        <v>68776.22</v>
      </c>
      <c r="M175" s="309"/>
      <c r="N175" s="310">
        <v>27.510487999999999</v>
      </c>
      <c r="O175" s="310"/>
      <c r="P175" s="310"/>
    </row>
    <row r="176" spans="1:16" ht="43.5" customHeight="1" x14ac:dyDescent="0.2">
      <c r="A176" s="306" t="s">
        <v>112</v>
      </c>
      <c r="B176" s="307"/>
      <c r="C176" s="308" t="s">
        <v>942</v>
      </c>
      <c r="D176" s="308"/>
      <c r="E176" s="93" t="s">
        <v>83</v>
      </c>
      <c r="F176" s="93" t="s">
        <v>200</v>
      </c>
      <c r="G176" s="93" t="s">
        <v>240</v>
      </c>
      <c r="H176" s="93" t="s">
        <v>113</v>
      </c>
      <c r="I176" s="309">
        <v>250000</v>
      </c>
      <c r="J176" s="309"/>
      <c r="K176" s="309"/>
      <c r="L176" s="309">
        <v>68776.22</v>
      </c>
      <c r="M176" s="309"/>
      <c r="N176" s="310">
        <v>27.510487999999999</v>
      </c>
      <c r="O176" s="310"/>
      <c r="P176" s="310"/>
    </row>
    <row r="177" spans="1:16" ht="40.5" customHeight="1" x14ac:dyDescent="0.2">
      <c r="A177" s="306" t="s">
        <v>159</v>
      </c>
      <c r="B177" s="307"/>
      <c r="C177" s="308" t="s">
        <v>942</v>
      </c>
      <c r="D177" s="308"/>
      <c r="E177" s="93" t="s">
        <v>83</v>
      </c>
      <c r="F177" s="93" t="s">
        <v>200</v>
      </c>
      <c r="G177" s="93" t="s">
        <v>160</v>
      </c>
      <c r="H177" s="93"/>
      <c r="I177" s="309">
        <v>257335200</v>
      </c>
      <c r="J177" s="309"/>
      <c r="K177" s="309"/>
      <c r="L177" s="309">
        <v>257335200</v>
      </c>
      <c r="M177" s="309"/>
      <c r="N177" s="310">
        <v>100</v>
      </c>
      <c r="O177" s="310"/>
      <c r="P177" s="310"/>
    </row>
    <row r="178" spans="1:16" ht="81" customHeight="1" x14ac:dyDescent="0.2">
      <c r="A178" s="306" t="s">
        <v>241</v>
      </c>
      <c r="B178" s="307"/>
      <c r="C178" s="308" t="s">
        <v>942</v>
      </c>
      <c r="D178" s="308"/>
      <c r="E178" s="93" t="s">
        <v>83</v>
      </c>
      <c r="F178" s="93" t="s">
        <v>200</v>
      </c>
      <c r="G178" s="93" t="s">
        <v>242</v>
      </c>
      <c r="H178" s="93"/>
      <c r="I178" s="309">
        <v>8614000</v>
      </c>
      <c r="J178" s="309"/>
      <c r="K178" s="309"/>
      <c r="L178" s="309">
        <v>8614000</v>
      </c>
      <c r="M178" s="309"/>
      <c r="N178" s="310">
        <v>100</v>
      </c>
      <c r="O178" s="310"/>
      <c r="P178" s="310"/>
    </row>
    <row r="179" spans="1:16" ht="54.75" customHeight="1" x14ac:dyDescent="0.2">
      <c r="A179" s="306" t="s">
        <v>243</v>
      </c>
      <c r="B179" s="307"/>
      <c r="C179" s="308" t="s">
        <v>942</v>
      </c>
      <c r="D179" s="308"/>
      <c r="E179" s="93" t="s">
        <v>83</v>
      </c>
      <c r="F179" s="93" t="s">
        <v>200</v>
      </c>
      <c r="G179" s="93" t="s">
        <v>244</v>
      </c>
      <c r="H179" s="93"/>
      <c r="I179" s="309">
        <v>8614000</v>
      </c>
      <c r="J179" s="309"/>
      <c r="K179" s="309"/>
      <c r="L179" s="309">
        <v>8614000</v>
      </c>
      <c r="M179" s="309"/>
      <c r="N179" s="310">
        <v>100</v>
      </c>
      <c r="O179" s="310"/>
      <c r="P179" s="310"/>
    </row>
    <row r="180" spans="1:16" ht="54.75" customHeight="1" x14ac:dyDescent="0.2">
      <c r="A180" s="306" t="s">
        <v>245</v>
      </c>
      <c r="B180" s="307"/>
      <c r="C180" s="308" t="s">
        <v>942</v>
      </c>
      <c r="D180" s="308"/>
      <c r="E180" s="93" t="s">
        <v>83</v>
      </c>
      <c r="F180" s="93" t="s">
        <v>200</v>
      </c>
      <c r="G180" s="93" t="s">
        <v>246</v>
      </c>
      <c r="H180" s="93"/>
      <c r="I180" s="309">
        <v>8614000</v>
      </c>
      <c r="J180" s="309"/>
      <c r="K180" s="309"/>
      <c r="L180" s="309">
        <v>8614000</v>
      </c>
      <c r="M180" s="309"/>
      <c r="N180" s="310">
        <v>100</v>
      </c>
      <c r="O180" s="310"/>
      <c r="P180" s="310"/>
    </row>
    <row r="181" spans="1:16" ht="45" customHeight="1" x14ac:dyDescent="0.2">
      <c r="A181" s="306" t="s">
        <v>215</v>
      </c>
      <c r="B181" s="307"/>
      <c r="C181" s="308" t="s">
        <v>942</v>
      </c>
      <c r="D181" s="308"/>
      <c r="E181" s="93" t="s">
        <v>83</v>
      </c>
      <c r="F181" s="93" t="s">
        <v>200</v>
      </c>
      <c r="G181" s="93" t="s">
        <v>246</v>
      </c>
      <c r="H181" s="93" t="s">
        <v>216</v>
      </c>
      <c r="I181" s="309">
        <v>8614000</v>
      </c>
      <c r="J181" s="309"/>
      <c r="K181" s="309"/>
      <c r="L181" s="309">
        <v>8614000</v>
      </c>
      <c r="M181" s="309"/>
      <c r="N181" s="310">
        <v>100</v>
      </c>
      <c r="O181" s="310"/>
      <c r="P181" s="310"/>
    </row>
    <row r="182" spans="1:16" ht="29.25" customHeight="1" x14ac:dyDescent="0.2">
      <c r="A182" s="306" t="s">
        <v>217</v>
      </c>
      <c r="B182" s="307"/>
      <c r="C182" s="308" t="s">
        <v>942</v>
      </c>
      <c r="D182" s="308"/>
      <c r="E182" s="93" t="s">
        <v>83</v>
      </c>
      <c r="F182" s="93" t="s">
        <v>200</v>
      </c>
      <c r="G182" s="93" t="s">
        <v>246</v>
      </c>
      <c r="H182" s="93" t="s">
        <v>218</v>
      </c>
      <c r="I182" s="309">
        <v>8614000</v>
      </c>
      <c r="J182" s="309"/>
      <c r="K182" s="309"/>
      <c r="L182" s="309">
        <v>8614000</v>
      </c>
      <c r="M182" s="309"/>
      <c r="N182" s="310">
        <v>100</v>
      </c>
      <c r="O182" s="310"/>
      <c r="P182" s="310"/>
    </row>
    <row r="183" spans="1:16" ht="30.75" customHeight="1" x14ac:dyDescent="0.2">
      <c r="A183" s="306" t="s">
        <v>88</v>
      </c>
      <c r="B183" s="307"/>
      <c r="C183" s="308" t="s">
        <v>942</v>
      </c>
      <c r="D183" s="308"/>
      <c r="E183" s="93" t="s">
        <v>83</v>
      </c>
      <c r="F183" s="93" t="s">
        <v>200</v>
      </c>
      <c r="G183" s="93" t="s">
        <v>247</v>
      </c>
      <c r="H183" s="93"/>
      <c r="I183" s="309">
        <v>248721200</v>
      </c>
      <c r="J183" s="309"/>
      <c r="K183" s="309"/>
      <c r="L183" s="309">
        <v>248721200</v>
      </c>
      <c r="M183" s="309"/>
      <c r="N183" s="310">
        <v>100</v>
      </c>
      <c r="O183" s="310"/>
      <c r="P183" s="310"/>
    </row>
    <row r="184" spans="1:16" ht="52.5" customHeight="1" x14ac:dyDescent="0.2">
      <c r="A184" s="306" t="s">
        <v>90</v>
      </c>
      <c r="B184" s="307"/>
      <c r="C184" s="308" t="s">
        <v>942</v>
      </c>
      <c r="D184" s="308"/>
      <c r="E184" s="93" t="s">
        <v>83</v>
      </c>
      <c r="F184" s="93" t="s">
        <v>200</v>
      </c>
      <c r="G184" s="93" t="s">
        <v>248</v>
      </c>
      <c r="H184" s="93"/>
      <c r="I184" s="309">
        <v>248721200</v>
      </c>
      <c r="J184" s="309"/>
      <c r="K184" s="309"/>
      <c r="L184" s="309">
        <v>248721200</v>
      </c>
      <c r="M184" s="309"/>
      <c r="N184" s="310">
        <v>100</v>
      </c>
      <c r="O184" s="310"/>
      <c r="P184" s="310"/>
    </row>
    <row r="185" spans="1:16" ht="63.75" customHeight="1" x14ac:dyDescent="0.2">
      <c r="A185" s="306" t="s">
        <v>249</v>
      </c>
      <c r="B185" s="307"/>
      <c r="C185" s="308" t="s">
        <v>942</v>
      </c>
      <c r="D185" s="308"/>
      <c r="E185" s="93" t="s">
        <v>83</v>
      </c>
      <c r="F185" s="93" t="s">
        <v>200</v>
      </c>
      <c r="G185" s="93" t="s">
        <v>250</v>
      </c>
      <c r="H185" s="93"/>
      <c r="I185" s="309">
        <v>248721200</v>
      </c>
      <c r="J185" s="309"/>
      <c r="K185" s="309"/>
      <c r="L185" s="309">
        <v>248721200</v>
      </c>
      <c r="M185" s="309"/>
      <c r="N185" s="310">
        <v>100</v>
      </c>
      <c r="O185" s="310"/>
      <c r="P185" s="310"/>
    </row>
    <row r="186" spans="1:16" ht="49.5" customHeight="1" x14ac:dyDescent="0.2">
      <c r="A186" s="306" t="s">
        <v>215</v>
      </c>
      <c r="B186" s="307"/>
      <c r="C186" s="308" t="s">
        <v>942</v>
      </c>
      <c r="D186" s="308"/>
      <c r="E186" s="93" t="s">
        <v>83</v>
      </c>
      <c r="F186" s="93" t="s">
        <v>200</v>
      </c>
      <c r="G186" s="93" t="s">
        <v>250</v>
      </c>
      <c r="H186" s="93" t="s">
        <v>216</v>
      </c>
      <c r="I186" s="309">
        <v>248721200</v>
      </c>
      <c r="J186" s="309"/>
      <c r="K186" s="309"/>
      <c r="L186" s="309">
        <v>248721200</v>
      </c>
      <c r="M186" s="309"/>
      <c r="N186" s="310">
        <v>100</v>
      </c>
      <c r="O186" s="310"/>
      <c r="P186" s="310"/>
    </row>
    <row r="187" spans="1:16" ht="35.25" customHeight="1" x14ac:dyDescent="0.2">
      <c r="A187" s="306" t="s">
        <v>217</v>
      </c>
      <c r="B187" s="307"/>
      <c r="C187" s="308" t="s">
        <v>942</v>
      </c>
      <c r="D187" s="308"/>
      <c r="E187" s="93" t="s">
        <v>83</v>
      </c>
      <c r="F187" s="93" t="s">
        <v>200</v>
      </c>
      <c r="G187" s="93" t="s">
        <v>250</v>
      </c>
      <c r="H187" s="93" t="s">
        <v>218</v>
      </c>
      <c r="I187" s="309">
        <v>248721200</v>
      </c>
      <c r="J187" s="309"/>
      <c r="K187" s="309"/>
      <c r="L187" s="309">
        <v>248721200</v>
      </c>
      <c r="M187" s="309"/>
      <c r="N187" s="310">
        <v>100</v>
      </c>
      <c r="O187" s="310"/>
      <c r="P187" s="310"/>
    </row>
    <row r="188" spans="1:16" ht="40.5" customHeight="1" x14ac:dyDescent="0.2">
      <c r="A188" s="306" t="s">
        <v>167</v>
      </c>
      <c r="B188" s="307"/>
      <c r="C188" s="308" t="s">
        <v>942</v>
      </c>
      <c r="D188" s="308"/>
      <c r="E188" s="93" t="s">
        <v>83</v>
      </c>
      <c r="F188" s="93" t="s">
        <v>200</v>
      </c>
      <c r="G188" s="93" t="s">
        <v>168</v>
      </c>
      <c r="H188" s="93"/>
      <c r="I188" s="309">
        <v>7174674.3399999999</v>
      </c>
      <c r="J188" s="309"/>
      <c r="K188" s="309"/>
      <c r="L188" s="309">
        <v>679019.47</v>
      </c>
      <c r="M188" s="309"/>
      <c r="N188" s="310">
        <v>9.464115551758967</v>
      </c>
      <c r="O188" s="310"/>
      <c r="P188" s="310"/>
    </row>
    <row r="189" spans="1:16" ht="45" customHeight="1" x14ac:dyDescent="0.2">
      <c r="A189" s="306" t="s">
        <v>169</v>
      </c>
      <c r="B189" s="307"/>
      <c r="C189" s="308" t="s">
        <v>942</v>
      </c>
      <c r="D189" s="308"/>
      <c r="E189" s="93" t="s">
        <v>83</v>
      </c>
      <c r="F189" s="93" t="s">
        <v>200</v>
      </c>
      <c r="G189" s="93" t="s">
        <v>170</v>
      </c>
      <c r="H189" s="93"/>
      <c r="I189" s="309">
        <v>6674674.3399999999</v>
      </c>
      <c r="J189" s="309"/>
      <c r="K189" s="309"/>
      <c r="L189" s="309">
        <v>679019.47</v>
      </c>
      <c r="M189" s="309"/>
      <c r="N189" s="310">
        <v>10.173072653609044</v>
      </c>
      <c r="O189" s="310"/>
      <c r="P189" s="310"/>
    </row>
    <row r="190" spans="1:16" ht="66.75" customHeight="1" x14ac:dyDescent="0.2">
      <c r="A190" s="306" t="s">
        <v>251</v>
      </c>
      <c r="B190" s="307"/>
      <c r="C190" s="308" t="s">
        <v>942</v>
      </c>
      <c r="D190" s="308"/>
      <c r="E190" s="93" t="s">
        <v>83</v>
      </c>
      <c r="F190" s="93" t="s">
        <v>200</v>
      </c>
      <c r="G190" s="93" t="s">
        <v>252</v>
      </c>
      <c r="H190" s="93"/>
      <c r="I190" s="309">
        <v>6674674.3399999999</v>
      </c>
      <c r="J190" s="309"/>
      <c r="K190" s="309"/>
      <c r="L190" s="309">
        <v>679019.47</v>
      </c>
      <c r="M190" s="309"/>
      <c r="N190" s="310">
        <v>10.173072653609044</v>
      </c>
      <c r="O190" s="310"/>
      <c r="P190" s="310"/>
    </row>
    <row r="191" spans="1:16" ht="44.25" customHeight="1" x14ac:dyDescent="0.2">
      <c r="A191" s="306" t="s">
        <v>253</v>
      </c>
      <c r="B191" s="307"/>
      <c r="C191" s="308" t="s">
        <v>942</v>
      </c>
      <c r="D191" s="308"/>
      <c r="E191" s="93" t="s">
        <v>83</v>
      </c>
      <c r="F191" s="93" t="s">
        <v>200</v>
      </c>
      <c r="G191" s="93" t="s">
        <v>254</v>
      </c>
      <c r="H191" s="93"/>
      <c r="I191" s="309">
        <v>6674674.3399999999</v>
      </c>
      <c r="J191" s="309"/>
      <c r="K191" s="309"/>
      <c r="L191" s="309">
        <v>679019.47</v>
      </c>
      <c r="M191" s="309"/>
      <c r="N191" s="310">
        <v>10.173072653609044</v>
      </c>
      <c r="O191" s="310"/>
      <c r="P191" s="310"/>
    </row>
    <row r="192" spans="1:16" ht="47.25" customHeight="1" x14ac:dyDescent="0.2">
      <c r="A192" s="306" t="s">
        <v>110</v>
      </c>
      <c r="B192" s="307"/>
      <c r="C192" s="308" t="s">
        <v>942</v>
      </c>
      <c r="D192" s="308"/>
      <c r="E192" s="93" t="s">
        <v>83</v>
      </c>
      <c r="F192" s="93" t="s">
        <v>200</v>
      </c>
      <c r="G192" s="93" t="s">
        <v>254</v>
      </c>
      <c r="H192" s="93" t="s">
        <v>111</v>
      </c>
      <c r="I192" s="309">
        <v>6674674.3399999999</v>
      </c>
      <c r="J192" s="309"/>
      <c r="K192" s="309"/>
      <c r="L192" s="309">
        <v>679019.47</v>
      </c>
      <c r="M192" s="309"/>
      <c r="N192" s="310">
        <v>10.173072653609044</v>
      </c>
      <c r="O192" s="310"/>
      <c r="P192" s="310"/>
    </row>
    <row r="193" spans="1:16" ht="45.75" customHeight="1" x14ac:dyDescent="0.2">
      <c r="A193" s="306" t="s">
        <v>112</v>
      </c>
      <c r="B193" s="307"/>
      <c r="C193" s="308" t="s">
        <v>942</v>
      </c>
      <c r="D193" s="308"/>
      <c r="E193" s="93" t="s">
        <v>83</v>
      </c>
      <c r="F193" s="93" t="s">
        <v>200</v>
      </c>
      <c r="G193" s="93" t="s">
        <v>254</v>
      </c>
      <c r="H193" s="93" t="s">
        <v>113</v>
      </c>
      <c r="I193" s="309">
        <v>6674674.3399999999</v>
      </c>
      <c r="J193" s="309"/>
      <c r="K193" s="309"/>
      <c r="L193" s="309">
        <v>679019.47</v>
      </c>
      <c r="M193" s="309"/>
      <c r="N193" s="310">
        <v>10.173072653609044</v>
      </c>
      <c r="O193" s="310"/>
      <c r="P193" s="310"/>
    </row>
    <row r="194" spans="1:16" ht="29.25" customHeight="1" x14ac:dyDescent="0.2">
      <c r="A194" s="306" t="s">
        <v>88</v>
      </c>
      <c r="B194" s="307"/>
      <c r="C194" s="308" t="s">
        <v>942</v>
      </c>
      <c r="D194" s="308"/>
      <c r="E194" s="93" t="s">
        <v>83</v>
      </c>
      <c r="F194" s="93" t="s">
        <v>200</v>
      </c>
      <c r="G194" s="93" t="s">
        <v>255</v>
      </c>
      <c r="H194" s="93"/>
      <c r="I194" s="309">
        <v>500000</v>
      </c>
      <c r="J194" s="309"/>
      <c r="K194" s="309"/>
      <c r="L194" s="309">
        <v>0</v>
      </c>
      <c r="M194" s="309"/>
      <c r="N194" s="310">
        <v>0</v>
      </c>
      <c r="O194" s="310"/>
      <c r="P194" s="310"/>
    </row>
    <row r="195" spans="1:16" ht="49.5" customHeight="1" x14ac:dyDescent="0.2">
      <c r="A195" s="306" t="s">
        <v>90</v>
      </c>
      <c r="B195" s="307"/>
      <c r="C195" s="308" t="s">
        <v>942</v>
      </c>
      <c r="D195" s="308"/>
      <c r="E195" s="93" t="s">
        <v>83</v>
      </c>
      <c r="F195" s="93" t="s">
        <v>200</v>
      </c>
      <c r="G195" s="93" t="s">
        <v>256</v>
      </c>
      <c r="H195" s="93"/>
      <c r="I195" s="309">
        <v>500000</v>
      </c>
      <c r="J195" s="309"/>
      <c r="K195" s="309"/>
      <c r="L195" s="309">
        <v>0</v>
      </c>
      <c r="M195" s="309"/>
      <c r="N195" s="310">
        <v>0</v>
      </c>
      <c r="O195" s="310"/>
      <c r="P195" s="310"/>
    </row>
    <row r="196" spans="1:16" ht="36.75" customHeight="1" x14ac:dyDescent="0.2">
      <c r="A196" s="306" t="s">
        <v>155</v>
      </c>
      <c r="B196" s="307"/>
      <c r="C196" s="308" t="s">
        <v>942</v>
      </c>
      <c r="D196" s="308"/>
      <c r="E196" s="93" t="s">
        <v>83</v>
      </c>
      <c r="F196" s="93" t="s">
        <v>200</v>
      </c>
      <c r="G196" s="93" t="s">
        <v>257</v>
      </c>
      <c r="H196" s="93"/>
      <c r="I196" s="309">
        <v>500000</v>
      </c>
      <c r="J196" s="309"/>
      <c r="K196" s="309"/>
      <c r="L196" s="309">
        <v>0</v>
      </c>
      <c r="M196" s="309"/>
      <c r="N196" s="310">
        <v>0</v>
      </c>
      <c r="O196" s="310"/>
      <c r="P196" s="310"/>
    </row>
    <row r="197" spans="1:16" ht="38.25" customHeight="1" x14ac:dyDescent="0.2">
      <c r="A197" s="306" t="s">
        <v>110</v>
      </c>
      <c r="B197" s="307"/>
      <c r="C197" s="308" t="s">
        <v>942</v>
      </c>
      <c r="D197" s="308"/>
      <c r="E197" s="93" t="s">
        <v>83</v>
      </c>
      <c r="F197" s="93" t="s">
        <v>200</v>
      </c>
      <c r="G197" s="93" t="s">
        <v>257</v>
      </c>
      <c r="H197" s="93" t="s">
        <v>111</v>
      </c>
      <c r="I197" s="309">
        <v>500000</v>
      </c>
      <c r="J197" s="309"/>
      <c r="K197" s="309"/>
      <c r="L197" s="309">
        <v>0</v>
      </c>
      <c r="M197" s="309"/>
      <c r="N197" s="310">
        <v>0</v>
      </c>
      <c r="O197" s="310"/>
      <c r="P197" s="310"/>
    </row>
    <row r="198" spans="1:16" ht="43.5" customHeight="1" x14ac:dyDescent="0.2">
      <c r="A198" s="306" t="s">
        <v>112</v>
      </c>
      <c r="B198" s="307"/>
      <c r="C198" s="308" t="s">
        <v>942</v>
      </c>
      <c r="D198" s="308"/>
      <c r="E198" s="93" t="s">
        <v>83</v>
      </c>
      <c r="F198" s="93" t="s">
        <v>200</v>
      </c>
      <c r="G198" s="93" t="s">
        <v>257</v>
      </c>
      <c r="H198" s="93" t="s">
        <v>113</v>
      </c>
      <c r="I198" s="309">
        <v>500000</v>
      </c>
      <c r="J198" s="309"/>
      <c r="K198" s="309"/>
      <c r="L198" s="309">
        <v>0</v>
      </c>
      <c r="M198" s="309"/>
      <c r="N198" s="310">
        <v>0</v>
      </c>
      <c r="O198" s="310"/>
      <c r="P198" s="310"/>
    </row>
    <row r="199" spans="1:16" ht="43.5" customHeight="1" x14ac:dyDescent="0.2">
      <c r="A199" s="306" t="s">
        <v>175</v>
      </c>
      <c r="B199" s="307"/>
      <c r="C199" s="308" t="s">
        <v>942</v>
      </c>
      <c r="D199" s="308"/>
      <c r="E199" s="93" t="s">
        <v>83</v>
      </c>
      <c r="F199" s="93" t="s">
        <v>200</v>
      </c>
      <c r="G199" s="93" t="s">
        <v>176</v>
      </c>
      <c r="H199" s="93"/>
      <c r="I199" s="309">
        <v>5391000</v>
      </c>
      <c r="J199" s="309"/>
      <c r="K199" s="309"/>
      <c r="L199" s="309">
        <v>5391000</v>
      </c>
      <c r="M199" s="309"/>
      <c r="N199" s="310">
        <v>100</v>
      </c>
      <c r="O199" s="310"/>
      <c r="P199" s="310"/>
    </row>
    <row r="200" spans="1:16" ht="30.75" customHeight="1" x14ac:dyDescent="0.2">
      <c r="A200" s="306" t="s">
        <v>258</v>
      </c>
      <c r="B200" s="307"/>
      <c r="C200" s="308" t="s">
        <v>942</v>
      </c>
      <c r="D200" s="308"/>
      <c r="E200" s="93" t="s">
        <v>83</v>
      </c>
      <c r="F200" s="93" t="s">
        <v>200</v>
      </c>
      <c r="G200" s="93" t="s">
        <v>259</v>
      </c>
      <c r="H200" s="93"/>
      <c r="I200" s="309">
        <v>5391000</v>
      </c>
      <c r="J200" s="309"/>
      <c r="K200" s="309"/>
      <c r="L200" s="309">
        <v>5391000</v>
      </c>
      <c r="M200" s="309"/>
      <c r="N200" s="310">
        <v>100</v>
      </c>
      <c r="O200" s="310"/>
      <c r="P200" s="310"/>
    </row>
    <row r="201" spans="1:16" ht="51" customHeight="1" x14ac:dyDescent="0.2">
      <c r="A201" s="306" t="s">
        <v>260</v>
      </c>
      <c r="B201" s="307"/>
      <c r="C201" s="308" t="s">
        <v>942</v>
      </c>
      <c r="D201" s="308"/>
      <c r="E201" s="93" t="s">
        <v>83</v>
      </c>
      <c r="F201" s="93" t="s">
        <v>200</v>
      </c>
      <c r="G201" s="93" t="s">
        <v>261</v>
      </c>
      <c r="H201" s="93"/>
      <c r="I201" s="309">
        <v>5391000</v>
      </c>
      <c r="J201" s="309"/>
      <c r="K201" s="309"/>
      <c r="L201" s="309">
        <v>5391000</v>
      </c>
      <c r="M201" s="309"/>
      <c r="N201" s="310">
        <v>100</v>
      </c>
      <c r="O201" s="310"/>
      <c r="P201" s="310"/>
    </row>
    <row r="202" spans="1:16" ht="64.5" customHeight="1" x14ac:dyDescent="0.2">
      <c r="A202" s="306" t="s">
        <v>262</v>
      </c>
      <c r="B202" s="307"/>
      <c r="C202" s="308" t="s">
        <v>942</v>
      </c>
      <c r="D202" s="308"/>
      <c r="E202" s="93" t="s">
        <v>83</v>
      </c>
      <c r="F202" s="93" t="s">
        <v>200</v>
      </c>
      <c r="G202" s="93" t="s">
        <v>263</v>
      </c>
      <c r="H202" s="93"/>
      <c r="I202" s="309">
        <v>5391000</v>
      </c>
      <c r="J202" s="309"/>
      <c r="K202" s="309"/>
      <c r="L202" s="309">
        <v>5391000</v>
      </c>
      <c r="M202" s="309"/>
      <c r="N202" s="310">
        <v>100</v>
      </c>
      <c r="O202" s="310"/>
      <c r="P202" s="310"/>
    </row>
    <row r="203" spans="1:16" ht="46.5" customHeight="1" x14ac:dyDescent="0.2">
      <c r="A203" s="306" t="s">
        <v>110</v>
      </c>
      <c r="B203" s="307"/>
      <c r="C203" s="308" t="s">
        <v>942</v>
      </c>
      <c r="D203" s="308"/>
      <c r="E203" s="93" t="s">
        <v>83</v>
      </c>
      <c r="F203" s="93" t="s">
        <v>200</v>
      </c>
      <c r="G203" s="93" t="s">
        <v>263</v>
      </c>
      <c r="H203" s="93" t="s">
        <v>111</v>
      </c>
      <c r="I203" s="309">
        <v>5391000</v>
      </c>
      <c r="J203" s="309"/>
      <c r="K203" s="309"/>
      <c r="L203" s="309">
        <v>5391000</v>
      </c>
      <c r="M203" s="309"/>
      <c r="N203" s="310">
        <v>100</v>
      </c>
      <c r="O203" s="310"/>
      <c r="P203" s="310"/>
    </row>
    <row r="204" spans="1:16" ht="43.5" customHeight="1" x14ac:dyDescent="0.2">
      <c r="A204" s="306" t="s">
        <v>112</v>
      </c>
      <c r="B204" s="307"/>
      <c r="C204" s="308" t="s">
        <v>942</v>
      </c>
      <c r="D204" s="308"/>
      <c r="E204" s="93" t="s">
        <v>83</v>
      </c>
      <c r="F204" s="93" t="s">
        <v>200</v>
      </c>
      <c r="G204" s="93" t="s">
        <v>263</v>
      </c>
      <c r="H204" s="93" t="s">
        <v>113</v>
      </c>
      <c r="I204" s="309">
        <v>5391000</v>
      </c>
      <c r="J204" s="309"/>
      <c r="K204" s="309"/>
      <c r="L204" s="309">
        <v>5391000</v>
      </c>
      <c r="M204" s="309"/>
      <c r="N204" s="310">
        <v>100</v>
      </c>
      <c r="O204" s="310"/>
      <c r="P204" s="310"/>
    </row>
    <row r="205" spans="1:16" ht="32.25" customHeight="1" x14ac:dyDescent="0.2">
      <c r="A205" s="306" t="s">
        <v>98</v>
      </c>
      <c r="B205" s="307"/>
      <c r="C205" s="308" t="s">
        <v>942</v>
      </c>
      <c r="D205" s="308"/>
      <c r="E205" s="93" t="s">
        <v>83</v>
      </c>
      <c r="F205" s="93" t="s">
        <v>200</v>
      </c>
      <c r="G205" s="93" t="s">
        <v>99</v>
      </c>
      <c r="H205" s="93"/>
      <c r="I205" s="309">
        <v>325382743.31999999</v>
      </c>
      <c r="J205" s="309"/>
      <c r="K205" s="309"/>
      <c r="L205" s="309">
        <v>105084072.87</v>
      </c>
      <c r="M205" s="309"/>
      <c r="N205" s="310">
        <v>32.295527352738041</v>
      </c>
      <c r="O205" s="310"/>
      <c r="P205" s="310"/>
    </row>
    <row r="206" spans="1:16" ht="22.5" customHeight="1" x14ac:dyDescent="0.2">
      <c r="A206" s="306" t="s">
        <v>193</v>
      </c>
      <c r="B206" s="307"/>
      <c r="C206" s="308" t="s">
        <v>942</v>
      </c>
      <c r="D206" s="308"/>
      <c r="E206" s="93" t="s">
        <v>83</v>
      </c>
      <c r="F206" s="93" t="s">
        <v>200</v>
      </c>
      <c r="G206" s="93" t="s">
        <v>194</v>
      </c>
      <c r="H206" s="93"/>
      <c r="I206" s="309">
        <v>1124900</v>
      </c>
      <c r="J206" s="309"/>
      <c r="K206" s="309"/>
      <c r="L206" s="309">
        <v>1124900</v>
      </c>
      <c r="M206" s="309"/>
      <c r="N206" s="310">
        <v>100</v>
      </c>
      <c r="O206" s="310"/>
      <c r="P206" s="310"/>
    </row>
    <row r="207" spans="1:16" ht="27.75" customHeight="1" x14ac:dyDescent="0.2">
      <c r="A207" s="306" t="s">
        <v>151</v>
      </c>
      <c r="B207" s="307"/>
      <c r="C207" s="308" t="s">
        <v>942</v>
      </c>
      <c r="D207" s="308"/>
      <c r="E207" s="93" t="s">
        <v>83</v>
      </c>
      <c r="F207" s="93" t="s">
        <v>200</v>
      </c>
      <c r="G207" s="93" t="s">
        <v>194</v>
      </c>
      <c r="H207" s="93" t="s">
        <v>152</v>
      </c>
      <c r="I207" s="309">
        <v>1124900</v>
      </c>
      <c r="J207" s="309"/>
      <c r="K207" s="309"/>
      <c r="L207" s="309">
        <v>1124900</v>
      </c>
      <c r="M207" s="309"/>
      <c r="N207" s="310">
        <v>100</v>
      </c>
      <c r="O207" s="310"/>
      <c r="P207" s="310"/>
    </row>
    <row r="208" spans="1:16" ht="27.75" customHeight="1" x14ac:dyDescent="0.2">
      <c r="A208" s="306" t="s">
        <v>264</v>
      </c>
      <c r="B208" s="307"/>
      <c r="C208" s="308" t="s">
        <v>942</v>
      </c>
      <c r="D208" s="308"/>
      <c r="E208" s="93" t="s">
        <v>83</v>
      </c>
      <c r="F208" s="93" t="s">
        <v>200</v>
      </c>
      <c r="G208" s="93" t="s">
        <v>194</v>
      </c>
      <c r="H208" s="93" t="s">
        <v>265</v>
      </c>
      <c r="I208" s="309">
        <v>1124900</v>
      </c>
      <c r="J208" s="309"/>
      <c r="K208" s="309"/>
      <c r="L208" s="309">
        <v>1124900</v>
      </c>
      <c r="M208" s="309"/>
      <c r="N208" s="310">
        <v>100</v>
      </c>
      <c r="O208" s="310"/>
      <c r="P208" s="310"/>
    </row>
    <row r="209" spans="1:16" ht="32.25" customHeight="1" x14ac:dyDescent="0.2">
      <c r="A209" s="306" t="s">
        <v>266</v>
      </c>
      <c r="B209" s="307"/>
      <c r="C209" s="308" t="s">
        <v>942</v>
      </c>
      <c r="D209" s="308"/>
      <c r="E209" s="93" t="s">
        <v>83</v>
      </c>
      <c r="F209" s="93" t="s">
        <v>200</v>
      </c>
      <c r="G209" s="93" t="s">
        <v>267</v>
      </c>
      <c r="H209" s="93"/>
      <c r="I209" s="309">
        <v>41106894.759999998</v>
      </c>
      <c r="J209" s="309"/>
      <c r="K209" s="309"/>
      <c r="L209" s="309">
        <v>41106894.759999998</v>
      </c>
      <c r="M209" s="309"/>
      <c r="N209" s="310">
        <v>100</v>
      </c>
      <c r="O209" s="310"/>
      <c r="P209" s="310"/>
    </row>
    <row r="210" spans="1:16" ht="29.25" customHeight="1" x14ac:dyDescent="0.2">
      <c r="A210" s="306" t="s">
        <v>151</v>
      </c>
      <c r="B210" s="307"/>
      <c r="C210" s="308" t="s">
        <v>942</v>
      </c>
      <c r="D210" s="308"/>
      <c r="E210" s="93" t="s">
        <v>83</v>
      </c>
      <c r="F210" s="93" t="s">
        <v>200</v>
      </c>
      <c r="G210" s="93" t="s">
        <v>267</v>
      </c>
      <c r="H210" s="93" t="s">
        <v>152</v>
      </c>
      <c r="I210" s="309">
        <v>41106894.759999998</v>
      </c>
      <c r="J210" s="309"/>
      <c r="K210" s="309"/>
      <c r="L210" s="309">
        <v>41106894.759999998</v>
      </c>
      <c r="M210" s="309"/>
      <c r="N210" s="310">
        <v>100</v>
      </c>
      <c r="O210" s="310"/>
      <c r="P210" s="310"/>
    </row>
    <row r="211" spans="1:16" ht="32.25" customHeight="1" x14ac:dyDescent="0.2">
      <c r="A211" s="306" t="s">
        <v>264</v>
      </c>
      <c r="B211" s="307"/>
      <c r="C211" s="308" t="s">
        <v>942</v>
      </c>
      <c r="D211" s="308"/>
      <c r="E211" s="93" t="s">
        <v>83</v>
      </c>
      <c r="F211" s="93" t="s">
        <v>200</v>
      </c>
      <c r="G211" s="93" t="s">
        <v>267</v>
      </c>
      <c r="H211" s="93" t="s">
        <v>265</v>
      </c>
      <c r="I211" s="309">
        <v>41106894.759999998</v>
      </c>
      <c r="J211" s="309"/>
      <c r="K211" s="309"/>
      <c r="L211" s="309">
        <v>41106894.759999998</v>
      </c>
      <c r="M211" s="309"/>
      <c r="N211" s="310">
        <v>100</v>
      </c>
      <c r="O211" s="310"/>
      <c r="P211" s="310"/>
    </row>
    <row r="212" spans="1:16" ht="32.25" customHeight="1" x14ac:dyDescent="0.2">
      <c r="A212" s="306" t="s">
        <v>183</v>
      </c>
      <c r="B212" s="307"/>
      <c r="C212" s="308" t="s">
        <v>942</v>
      </c>
      <c r="D212" s="308"/>
      <c r="E212" s="93" t="s">
        <v>83</v>
      </c>
      <c r="F212" s="93" t="s">
        <v>200</v>
      </c>
      <c r="G212" s="93" t="s">
        <v>184</v>
      </c>
      <c r="H212" s="93"/>
      <c r="I212" s="309">
        <v>624440.1</v>
      </c>
      <c r="J212" s="309"/>
      <c r="K212" s="309"/>
      <c r="L212" s="309">
        <v>374780.1</v>
      </c>
      <c r="M212" s="309"/>
      <c r="N212" s="310">
        <v>60.018583047437211</v>
      </c>
      <c r="O212" s="310"/>
      <c r="P212" s="310"/>
    </row>
    <row r="213" spans="1:16" ht="27" customHeight="1" x14ac:dyDescent="0.2">
      <c r="A213" s="306" t="s">
        <v>151</v>
      </c>
      <c r="B213" s="307"/>
      <c r="C213" s="308" t="s">
        <v>942</v>
      </c>
      <c r="D213" s="308"/>
      <c r="E213" s="93" t="s">
        <v>83</v>
      </c>
      <c r="F213" s="93" t="s">
        <v>200</v>
      </c>
      <c r="G213" s="93" t="s">
        <v>184</v>
      </c>
      <c r="H213" s="93" t="s">
        <v>152</v>
      </c>
      <c r="I213" s="309">
        <v>624440.1</v>
      </c>
      <c r="J213" s="309"/>
      <c r="K213" s="309"/>
      <c r="L213" s="309">
        <v>374780.1</v>
      </c>
      <c r="M213" s="309"/>
      <c r="N213" s="310">
        <v>60.018583047437211</v>
      </c>
      <c r="O213" s="310"/>
      <c r="P213" s="310"/>
    </row>
    <row r="214" spans="1:16" ht="27" customHeight="1" x14ac:dyDescent="0.2">
      <c r="A214" s="306" t="s">
        <v>153</v>
      </c>
      <c r="B214" s="307"/>
      <c r="C214" s="308" t="s">
        <v>942</v>
      </c>
      <c r="D214" s="308"/>
      <c r="E214" s="93" t="s">
        <v>83</v>
      </c>
      <c r="F214" s="93" t="s">
        <v>200</v>
      </c>
      <c r="G214" s="93" t="s">
        <v>184</v>
      </c>
      <c r="H214" s="93" t="s">
        <v>154</v>
      </c>
      <c r="I214" s="309">
        <v>624440.1</v>
      </c>
      <c r="J214" s="309"/>
      <c r="K214" s="309"/>
      <c r="L214" s="309">
        <v>374780.1</v>
      </c>
      <c r="M214" s="309"/>
      <c r="N214" s="310">
        <v>60.018583047437211</v>
      </c>
      <c r="O214" s="310"/>
      <c r="P214" s="310"/>
    </row>
    <row r="215" spans="1:16" ht="28.5" customHeight="1" x14ac:dyDescent="0.2">
      <c r="A215" s="306" t="s">
        <v>268</v>
      </c>
      <c r="B215" s="307"/>
      <c r="C215" s="308" t="s">
        <v>942</v>
      </c>
      <c r="D215" s="308"/>
      <c r="E215" s="93" t="s">
        <v>83</v>
      </c>
      <c r="F215" s="93" t="s">
        <v>200</v>
      </c>
      <c r="G215" s="93" t="s">
        <v>269</v>
      </c>
      <c r="H215" s="93"/>
      <c r="I215" s="309">
        <v>282526508.45999998</v>
      </c>
      <c r="J215" s="309"/>
      <c r="K215" s="309"/>
      <c r="L215" s="309">
        <v>62477498.009999998</v>
      </c>
      <c r="M215" s="309"/>
      <c r="N215" s="310">
        <v>22.113853440002266</v>
      </c>
      <c r="O215" s="310"/>
      <c r="P215" s="310"/>
    </row>
    <row r="216" spans="1:16" ht="31.5" customHeight="1" x14ac:dyDescent="0.2">
      <c r="A216" s="306" t="s">
        <v>151</v>
      </c>
      <c r="B216" s="307"/>
      <c r="C216" s="308" t="s">
        <v>942</v>
      </c>
      <c r="D216" s="308"/>
      <c r="E216" s="93" t="s">
        <v>83</v>
      </c>
      <c r="F216" s="93" t="s">
        <v>200</v>
      </c>
      <c r="G216" s="93" t="s">
        <v>269</v>
      </c>
      <c r="H216" s="93" t="s">
        <v>152</v>
      </c>
      <c r="I216" s="309">
        <v>282526508.45999998</v>
      </c>
      <c r="J216" s="309"/>
      <c r="K216" s="309"/>
      <c r="L216" s="309">
        <v>62477498.009999998</v>
      </c>
      <c r="M216" s="309"/>
      <c r="N216" s="310">
        <v>22.113853440002266</v>
      </c>
      <c r="O216" s="310"/>
      <c r="P216" s="310"/>
    </row>
    <row r="217" spans="1:16" ht="25.5" customHeight="1" x14ac:dyDescent="0.2">
      <c r="A217" s="306" t="s">
        <v>264</v>
      </c>
      <c r="B217" s="307"/>
      <c r="C217" s="308" t="s">
        <v>942</v>
      </c>
      <c r="D217" s="308"/>
      <c r="E217" s="93" t="s">
        <v>83</v>
      </c>
      <c r="F217" s="93" t="s">
        <v>200</v>
      </c>
      <c r="G217" s="93" t="s">
        <v>269</v>
      </c>
      <c r="H217" s="93" t="s">
        <v>265</v>
      </c>
      <c r="I217" s="309">
        <v>62067732.119999997</v>
      </c>
      <c r="J217" s="309"/>
      <c r="K217" s="309"/>
      <c r="L217" s="309">
        <v>60963405.68</v>
      </c>
      <c r="M217" s="309"/>
      <c r="N217" s="310">
        <v>98.220772046471865</v>
      </c>
      <c r="O217" s="310"/>
      <c r="P217" s="310"/>
    </row>
    <row r="218" spans="1:16" ht="30" customHeight="1" x14ac:dyDescent="0.2">
      <c r="A218" s="306" t="s">
        <v>153</v>
      </c>
      <c r="B218" s="307"/>
      <c r="C218" s="308" t="s">
        <v>942</v>
      </c>
      <c r="D218" s="308"/>
      <c r="E218" s="93" t="s">
        <v>83</v>
      </c>
      <c r="F218" s="93" t="s">
        <v>200</v>
      </c>
      <c r="G218" s="93" t="s">
        <v>269</v>
      </c>
      <c r="H218" s="93" t="s">
        <v>154</v>
      </c>
      <c r="I218" s="309">
        <v>1514092.33</v>
      </c>
      <c r="J218" s="309"/>
      <c r="K218" s="309"/>
      <c r="L218" s="309">
        <v>1514092.33</v>
      </c>
      <c r="M218" s="309"/>
      <c r="N218" s="310">
        <v>100</v>
      </c>
      <c r="O218" s="310"/>
      <c r="P218" s="310"/>
    </row>
    <row r="219" spans="1:16" ht="28.5" customHeight="1" x14ac:dyDescent="0.2">
      <c r="A219" s="306" t="s">
        <v>195</v>
      </c>
      <c r="B219" s="307"/>
      <c r="C219" s="308" t="s">
        <v>942</v>
      </c>
      <c r="D219" s="308"/>
      <c r="E219" s="93" t="s">
        <v>83</v>
      </c>
      <c r="F219" s="93" t="s">
        <v>200</v>
      </c>
      <c r="G219" s="93" t="s">
        <v>269</v>
      </c>
      <c r="H219" s="93" t="s">
        <v>196</v>
      </c>
      <c r="I219" s="309">
        <v>218944684.00999999</v>
      </c>
      <c r="J219" s="309"/>
      <c r="K219" s="309"/>
      <c r="L219" s="309">
        <v>0</v>
      </c>
      <c r="M219" s="309"/>
      <c r="N219" s="310">
        <v>0</v>
      </c>
      <c r="O219" s="310"/>
      <c r="P219" s="310"/>
    </row>
    <row r="220" spans="1:16" ht="43.5" customHeight="1" x14ac:dyDescent="0.2">
      <c r="A220" s="423" t="s">
        <v>270</v>
      </c>
      <c r="B220" s="424"/>
      <c r="C220" s="352" t="s">
        <v>942</v>
      </c>
      <c r="D220" s="352"/>
      <c r="E220" s="96" t="s">
        <v>103</v>
      </c>
      <c r="F220" s="96"/>
      <c r="G220" s="96"/>
      <c r="H220" s="96"/>
      <c r="I220" s="353">
        <v>163994237.94999999</v>
      </c>
      <c r="J220" s="353"/>
      <c r="K220" s="353"/>
      <c r="L220" s="353">
        <v>134898902.78</v>
      </c>
      <c r="M220" s="353"/>
      <c r="N220" s="425">
        <v>82.25831862527339</v>
      </c>
      <c r="O220" s="425"/>
      <c r="P220" s="425"/>
    </row>
    <row r="221" spans="1:16" ht="36" customHeight="1" x14ac:dyDescent="0.2">
      <c r="A221" s="420" t="s">
        <v>271</v>
      </c>
      <c r="B221" s="421"/>
      <c r="C221" s="375" t="s">
        <v>942</v>
      </c>
      <c r="D221" s="375"/>
      <c r="E221" s="97" t="s">
        <v>103</v>
      </c>
      <c r="F221" s="97" t="s">
        <v>272</v>
      </c>
      <c r="G221" s="97"/>
      <c r="H221" s="97"/>
      <c r="I221" s="376">
        <v>185000</v>
      </c>
      <c r="J221" s="376"/>
      <c r="K221" s="376"/>
      <c r="L221" s="376">
        <v>185000</v>
      </c>
      <c r="M221" s="376"/>
      <c r="N221" s="422">
        <v>100</v>
      </c>
      <c r="O221" s="422"/>
      <c r="P221" s="422"/>
    </row>
    <row r="222" spans="1:16" ht="46.5" customHeight="1" x14ac:dyDescent="0.2">
      <c r="A222" s="306" t="s">
        <v>273</v>
      </c>
      <c r="B222" s="307"/>
      <c r="C222" s="308" t="s">
        <v>942</v>
      </c>
      <c r="D222" s="308"/>
      <c r="E222" s="93" t="s">
        <v>103</v>
      </c>
      <c r="F222" s="93" t="s">
        <v>272</v>
      </c>
      <c r="G222" s="93" t="s">
        <v>274</v>
      </c>
      <c r="H222" s="93"/>
      <c r="I222" s="309">
        <v>185000</v>
      </c>
      <c r="J222" s="309"/>
      <c r="K222" s="309"/>
      <c r="L222" s="309">
        <v>185000</v>
      </c>
      <c r="M222" s="309"/>
      <c r="N222" s="310">
        <v>100</v>
      </c>
      <c r="O222" s="310"/>
      <c r="P222" s="310"/>
    </row>
    <row r="223" spans="1:16" ht="60.75" customHeight="1" x14ac:dyDescent="0.2">
      <c r="A223" s="306" t="s">
        <v>275</v>
      </c>
      <c r="B223" s="307"/>
      <c r="C223" s="308" t="s">
        <v>942</v>
      </c>
      <c r="D223" s="308"/>
      <c r="E223" s="93" t="s">
        <v>103</v>
      </c>
      <c r="F223" s="93" t="s">
        <v>272</v>
      </c>
      <c r="G223" s="93" t="s">
        <v>276</v>
      </c>
      <c r="H223" s="93"/>
      <c r="I223" s="309">
        <v>185000</v>
      </c>
      <c r="J223" s="309"/>
      <c r="K223" s="309"/>
      <c r="L223" s="309">
        <v>185000</v>
      </c>
      <c r="M223" s="309"/>
      <c r="N223" s="310">
        <v>100</v>
      </c>
      <c r="O223" s="310"/>
      <c r="P223" s="310"/>
    </row>
    <row r="224" spans="1:16" ht="70.5" customHeight="1" x14ac:dyDescent="0.2">
      <c r="A224" s="306" t="s">
        <v>277</v>
      </c>
      <c r="B224" s="307"/>
      <c r="C224" s="308" t="s">
        <v>942</v>
      </c>
      <c r="D224" s="308"/>
      <c r="E224" s="93" t="s">
        <v>103</v>
      </c>
      <c r="F224" s="93" t="s">
        <v>272</v>
      </c>
      <c r="G224" s="93" t="s">
        <v>278</v>
      </c>
      <c r="H224" s="93"/>
      <c r="I224" s="309">
        <v>185000</v>
      </c>
      <c r="J224" s="309"/>
      <c r="K224" s="309"/>
      <c r="L224" s="309">
        <v>185000</v>
      </c>
      <c r="M224" s="309"/>
      <c r="N224" s="310">
        <v>100</v>
      </c>
      <c r="O224" s="310"/>
      <c r="P224" s="310"/>
    </row>
    <row r="225" spans="1:16" ht="60" customHeight="1" x14ac:dyDescent="0.2">
      <c r="A225" s="306" t="s">
        <v>279</v>
      </c>
      <c r="B225" s="307"/>
      <c r="C225" s="308" t="s">
        <v>942</v>
      </c>
      <c r="D225" s="308"/>
      <c r="E225" s="93" t="s">
        <v>103</v>
      </c>
      <c r="F225" s="93" t="s">
        <v>272</v>
      </c>
      <c r="G225" s="93" t="s">
        <v>280</v>
      </c>
      <c r="H225" s="93"/>
      <c r="I225" s="309">
        <v>185000</v>
      </c>
      <c r="J225" s="309"/>
      <c r="K225" s="309"/>
      <c r="L225" s="309">
        <v>185000</v>
      </c>
      <c r="M225" s="309"/>
      <c r="N225" s="310">
        <v>100</v>
      </c>
      <c r="O225" s="310"/>
      <c r="P225" s="310"/>
    </row>
    <row r="226" spans="1:16" ht="46.5" customHeight="1" x14ac:dyDescent="0.2">
      <c r="A226" s="306" t="s">
        <v>110</v>
      </c>
      <c r="B226" s="307"/>
      <c r="C226" s="308" t="s">
        <v>942</v>
      </c>
      <c r="D226" s="308"/>
      <c r="E226" s="93" t="s">
        <v>103</v>
      </c>
      <c r="F226" s="93" t="s">
        <v>272</v>
      </c>
      <c r="G226" s="93" t="s">
        <v>280</v>
      </c>
      <c r="H226" s="93" t="s">
        <v>111</v>
      </c>
      <c r="I226" s="309">
        <v>185000</v>
      </c>
      <c r="J226" s="309"/>
      <c r="K226" s="309"/>
      <c r="L226" s="309">
        <v>185000</v>
      </c>
      <c r="M226" s="309"/>
      <c r="N226" s="310">
        <v>100</v>
      </c>
      <c r="O226" s="310"/>
      <c r="P226" s="310"/>
    </row>
    <row r="227" spans="1:16" ht="40.5" customHeight="1" x14ac:dyDescent="0.2">
      <c r="A227" s="306" t="s">
        <v>112</v>
      </c>
      <c r="B227" s="307"/>
      <c r="C227" s="308" t="s">
        <v>942</v>
      </c>
      <c r="D227" s="308"/>
      <c r="E227" s="93" t="s">
        <v>103</v>
      </c>
      <c r="F227" s="93" t="s">
        <v>272</v>
      </c>
      <c r="G227" s="93" t="s">
        <v>280</v>
      </c>
      <c r="H227" s="93" t="s">
        <v>113</v>
      </c>
      <c r="I227" s="309">
        <v>185000</v>
      </c>
      <c r="J227" s="309"/>
      <c r="K227" s="309"/>
      <c r="L227" s="309">
        <v>185000</v>
      </c>
      <c r="M227" s="309"/>
      <c r="N227" s="310">
        <v>100</v>
      </c>
      <c r="O227" s="310"/>
      <c r="P227" s="310"/>
    </row>
    <row r="228" spans="1:16" ht="73.5" customHeight="1" x14ac:dyDescent="0.2">
      <c r="A228" s="420" t="s">
        <v>281</v>
      </c>
      <c r="B228" s="421"/>
      <c r="C228" s="375" t="s">
        <v>942</v>
      </c>
      <c r="D228" s="375"/>
      <c r="E228" s="97" t="s">
        <v>103</v>
      </c>
      <c r="F228" s="97" t="s">
        <v>282</v>
      </c>
      <c r="G228" s="97"/>
      <c r="H228" s="97"/>
      <c r="I228" s="376">
        <v>80897601.299999997</v>
      </c>
      <c r="J228" s="376"/>
      <c r="K228" s="376"/>
      <c r="L228" s="376">
        <v>69823687.650000006</v>
      </c>
      <c r="M228" s="376"/>
      <c r="N228" s="422">
        <v>86.311196534822372</v>
      </c>
      <c r="O228" s="422"/>
      <c r="P228" s="422"/>
    </row>
    <row r="229" spans="1:16" ht="51" customHeight="1" x14ac:dyDescent="0.2">
      <c r="A229" s="306" t="s">
        <v>273</v>
      </c>
      <c r="B229" s="307"/>
      <c r="C229" s="308" t="s">
        <v>942</v>
      </c>
      <c r="D229" s="308"/>
      <c r="E229" s="93" t="s">
        <v>103</v>
      </c>
      <c r="F229" s="93" t="s">
        <v>282</v>
      </c>
      <c r="G229" s="93" t="s">
        <v>274</v>
      </c>
      <c r="H229" s="93"/>
      <c r="I229" s="309">
        <v>80897601.299999997</v>
      </c>
      <c r="J229" s="309"/>
      <c r="K229" s="309"/>
      <c r="L229" s="309">
        <v>69823687.650000006</v>
      </c>
      <c r="M229" s="309"/>
      <c r="N229" s="310">
        <v>86.311196534822372</v>
      </c>
      <c r="O229" s="310"/>
      <c r="P229" s="310"/>
    </row>
    <row r="230" spans="1:16" ht="40.5" customHeight="1" x14ac:dyDescent="0.2">
      <c r="A230" s="306" t="s">
        <v>283</v>
      </c>
      <c r="B230" s="307"/>
      <c r="C230" s="308" t="s">
        <v>942</v>
      </c>
      <c r="D230" s="308"/>
      <c r="E230" s="93" t="s">
        <v>103</v>
      </c>
      <c r="F230" s="93" t="s">
        <v>282</v>
      </c>
      <c r="G230" s="93" t="s">
        <v>284</v>
      </c>
      <c r="H230" s="93"/>
      <c r="I230" s="309">
        <v>9321245.8699999992</v>
      </c>
      <c r="J230" s="309"/>
      <c r="K230" s="309"/>
      <c r="L230" s="309">
        <v>8821422.6300000008</v>
      </c>
      <c r="M230" s="309"/>
      <c r="N230" s="310">
        <v>94.637806501718231</v>
      </c>
      <c r="O230" s="310"/>
      <c r="P230" s="310"/>
    </row>
    <row r="231" spans="1:16" ht="57" customHeight="1" x14ac:dyDescent="0.2">
      <c r="A231" s="306" t="s">
        <v>285</v>
      </c>
      <c r="B231" s="307"/>
      <c r="C231" s="308" t="s">
        <v>942</v>
      </c>
      <c r="D231" s="308"/>
      <c r="E231" s="93" t="s">
        <v>103</v>
      </c>
      <c r="F231" s="93" t="s">
        <v>282</v>
      </c>
      <c r="G231" s="93" t="s">
        <v>286</v>
      </c>
      <c r="H231" s="93"/>
      <c r="I231" s="309">
        <v>9321245.8699999992</v>
      </c>
      <c r="J231" s="309"/>
      <c r="K231" s="309"/>
      <c r="L231" s="309">
        <v>8821422.6300000008</v>
      </c>
      <c r="M231" s="309"/>
      <c r="N231" s="310">
        <v>94.637806501718231</v>
      </c>
      <c r="O231" s="310"/>
      <c r="P231" s="310"/>
    </row>
    <row r="232" spans="1:16" ht="65.25" customHeight="1" x14ac:dyDescent="0.2">
      <c r="A232" s="306" t="s">
        <v>287</v>
      </c>
      <c r="B232" s="307"/>
      <c r="C232" s="308" t="s">
        <v>942</v>
      </c>
      <c r="D232" s="308"/>
      <c r="E232" s="93" t="s">
        <v>103</v>
      </c>
      <c r="F232" s="93" t="s">
        <v>282</v>
      </c>
      <c r="G232" s="93" t="s">
        <v>288</v>
      </c>
      <c r="H232" s="93"/>
      <c r="I232" s="309">
        <v>9321245.8699999992</v>
      </c>
      <c r="J232" s="309"/>
      <c r="K232" s="309"/>
      <c r="L232" s="309">
        <v>8821422.6300000008</v>
      </c>
      <c r="M232" s="309"/>
      <c r="N232" s="310">
        <v>94.637806501718231</v>
      </c>
      <c r="O232" s="310"/>
      <c r="P232" s="310"/>
    </row>
    <row r="233" spans="1:16" ht="42" customHeight="1" x14ac:dyDescent="0.2">
      <c r="A233" s="306" t="s">
        <v>110</v>
      </c>
      <c r="B233" s="307"/>
      <c r="C233" s="308" t="s">
        <v>942</v>
      </c>
      <c r="D233" s="308"/>
      <c r="E233" s="93" t="s">
        <v>103</v>
      </c>
      <c r="F233" s="93" t="s">
        <v>282</v>
      </c>
      <c r="G233" s="93" t="s">
        <v>288</v>
      </c>
      <c r="H233" s="93" t="s">
        <v>111</v>
      </c>
      <c r="I233" s="309">
        <v>9321245.8699999992</v>
      </c>
      <c r="J233" s="309"/>
      <c r="K233" s="309"/>
      <c r="L233" s="309">
        <v>8821422.6300000008</v>
      </c>
      <c r="M233" s="309"/>
      <c r="N233" s="310">
        <v>94.637806501718231</v>
      </c>
      <c r="O233" s="310"/>
      <c r="P233" s="310"/>
    </row>
    <row r="234" spans="1:16" ht="44.25" customHeight="1" x14ac:dyDescent="0.2">
      <c r="A234" s="306" t="s">
        <v>112</v>
      </c>
      <c r="B234" s="307"/>
      <c r="C234" s="308" t="s">
        <v>942</v>
      </c>
      <c r="D234" s="308"/>
      <c r="E234" s="93" t="s">
        <v>103</v>
      </c>
      <c r="F234" s="93" t="s">
        <v>282</v>
      </c>
      <c r="G234" s="93" t="s">
        <v>288</v>
      </c>
      <c r="H234" s="93" t="s">
        <v>113</v>
      </c>
      <c r="I234" s="309">
        <v>9321245.8699999992</v>
      </c>
      <c r="J234" s="309"/>
      <c r="K234" s="309"/>
      <c r="L234" s="309">
        <v>8821422.6300000008</v>
      </c>
      <c r="M234" s="309"/>
      <c r="N234" s="310">
        <v>94.637806501718231</v>
      </c>
      <c r="O234" s="310"/>
      <c r="P234" s="310"/>
    </row>
    <row r="235" spans="1:16" ht="57" customHeight="1" x14ac:dyDescent="0.2">
      <c r="A235" s="306" t="s">
        <v>275</v>
      </c>
      <c r="B235" s="307"/>
      <c r="C235" s="308" t="s">
        <v>942</v>
      </c>
      <c r="D235" s="308"/>
      <c r="E235" s="93" t="s">
        <v>103</v>
      </c>
      <c r="F235" s="93" t="s">
        <v>282</v>
      </c>
      <c r="G235" s="93" t="s">
        <v>276</v>
      </c>
      <c r="H235" s="93"/>
      <c r="I235" s="309">
        <v>1501700</v>
      </c>
      <c r="J235" s="309"/>
      <c r="K235" s="309"/>
      <c r="L235" s="309">
        <v>1385256</v>
      </c>
      <c r="M235" s="309"/>
      <c r="N235" s="310">
        <v>92.245854698008927</v>
      </c>
      <c r="O235" s="310"/>
      <c r="P235" s="310"/>
    </row>
    <row r="236" spans="1:16" ht="128.25" customHeight="1" x14ac:dyDescent="0.2">
      <c r="A236" s="306" t="s">
        <v>289</v>
      </c>
      <c r="B236" s="307"/>
      <c r="C236" s="308" t="s">
        <v>942</v>
      </c>
      <c r="D236" s="308"/>
      <c r="E236" s="93" t="s">
        <v>103</v>
      </c>
      <c r="F236" s="93" t="s">
        <v>282</v>
      </c>
      <c r="G236" s="93" t="s">
        <v>290</v>
      </c>
      <c r="H236" s="93"/>
      <c r="I236" s="309">
        <v>1501700</v>
      </c>
      <c r="J236" s="309"/>
      <c r="K236" s="309"/>
      <c r="L236" s="309">
        <v>1385256</v>
      </c>
      <c r="M236" s="309"/>
      <c r="N236" s="310">
        <v>92.245854698008927</v>
      </c>
      <c r="O236" s="310"/>
      <c r="P236" s="310"/>
    </row>
    <row r="237" spans="1:16" ht="54" customHeight="1" x14ac:dyDescent="0.2">
      <c r="A237" s="306" t="s">
        <v>291</v>
      </c>
      <c r="B237" s="307"/>
      <c r="C237" s="308" t="s">
        <v>942</v>
      </c>
      <c r="D237" s="308"/>
      <c r="E237" s="93" t="s">
        <v>103</v>
      </c>
      <c r="F237" s="93" t="s">
        <v>282</v>
      </c>
      <c r="G237" s="93" t="s">
        <v>292</v>
      </c>
      <c r="H237" s="93"/>
      <c r="I237" s="309">
        <v>1501700</v>
      </c>
      <c r="J237" s="309"/>
      <c r="K237" s="309"/>
      <c r="L237" s="309">
        <v>1385256</v>
      </c>
      <c r="M237" s="309"/>
      <c r="N237" s="310">
        <v>92.245854698008927</v>
      </c>
      <c r="O237" s="310"/>
      <c r="P237" s="310"/>
    </row>
    <row r="238" spans="1:16" ht="39.75" customHeight="1" x14ac:dyDescent="0.2">
      <c r="A238" s="306" t="s">
        <v>110</v>
      </c>
      <c r="B238" s="307"/>
      <c r="C238" s="308" t="s">
        <v>942</v>
      </c>
      <c r="D238" s="308"/>
      <c r="E238" s="93" t="s">
        <v>103</v>
      </c>
      <c r="F238" s="93" t="s">
        <v>282</v>
      </c>
      <c r="G238" s="93" t="s">
        <v>292</v>
      </c>
      <c r="H238" s="93" t="s">
        <v>111</v>
      </c>
      <c r="I238" s="309">
        <v>1501700</v>
      </c>
      <c r="J238" s="309"/>
      <c r="K238" s="309"/>
      <c r="L238" s="309">
        <v>1385256</v>
      </c>
      <c r="M238" s="309"/>
      <c r="N238" s="310">
        <v>92.245854698008927</v>
      </c>
      <c r="O238" s="310"/>
      <c r="P238" s="310"/>
    </row>
    <row r="239" spans="1:16" ht="46.5" customHeight="1" x14ac:dyDescent="0.2">
      <c r="A239" s="306" t="s">
        <v>112</v>
      </c>
      <c r="B239" s="307"/>
      <c r="C239" s="308" t="s">
        <v>942</v>
      </c>
      <c r="D239" s="308"/>
      <c r="E239" s="93" t="s">
        <v>103</v>
      </c>
      <c r="F239" s="93" t="s">
        <v>282</v>
      </c>
      <c r="G239" s="93" t="s">
        <v>292</v>
      </c>
      <c r="H239" s="93" t="s">
        <v>113</v>
      </c>
      <c r="I239" s="309">
        <v>1501700</v>
      </c>
      <c r="J239" s="309"/>
      <c r="K239" s="309"/>
      <c r="L239" s="309">
        <v>1385256</v>
      </c>
      <c r="M239" s="309"/>
      <c r="N239" s="310">
        <v>92.245854698008927</v>
      </c>
      <c r="O239" s="310"/>
      <c r="P239" s="310"/>
    </row>
    <row r="240" spans="1:16" ht="48.75" customHeight="1" x14ac:dyDescent="0.2">
      <c r="A240" s="306" t="s">
        <v>293</v>
      </c>
      <c r="B240" s="307"/>
      <c r="C240" s="308" t="s">
        <v>942</v>
      </c>
      <c r="D240" s="308"/>
      <c r="E240" s="93" t="s">
        <v>103</v>
      </c>
      <c r="F240" s="93" t="s">
        <v>282</v>
      </c>
      <c r="G240" s="93" t="s">
        <v>294</v>
      </c>
      <c r="H240" s="93"/>
      <c r="I240" s="309">
        <v>16837933.789999999</v>
      </c>
      <c r="J240" s="309"/>
      <c r="K240" s="309"/>
      <c r="L240" s="309">
        <v>6431890.6699999999</v>
      </c>
      <c r="M240" s="309"/>
      <c r="N240" s="310">
        <v>38.198811981431362</v>
      </c>
      <c r="O240" s="310"/>
      <c r="P240" s="310"/>
    </row>
    <row r="241" spans="1:16" ht="50.25" customHeight="1" x14ac:dyDescent="0.2">
      <c r="A241" s="306" t="s">
        <v>295</v>
      </c>
      <c r="B241" s="307"/>
      <c r="C241" s="308" t="s">
        <v>942</v>
      </c>
      <c r="D241" s="308"/>
      <c r="E241" s="93" t="s">
        <v>103</v>
      </c>
      <c r="F241" s="93" t="s">
        <v>282</v>
      </c>
      <c r="G241" s="93" t="s">
        <v>296</v>
      </c>
      <c r="H241" s="93"/>
      <c r="I241" s="309">
        <v>16837933.789999999</v>
      </c>
      <c r="J241" s="309"/>
      <c r="K241" s="309"/>
      <c r="L241" s="309">
        <v>6431890.6699999999</v>
      </c>
      <c r="M241" s="309"/>
      <c r="N241" s="310">
        <v>38.198811981431362</v>
      </c>
      <c r="O241" s="310"/>
      <c r="P241" s="310"/>
    </row>
    <row r="242" spans="1:16" ht="36.75" customHeight="1" x14ac:dyDescent="0.2">
      <c r="A242" s="306" t="s">
        <v>297</v>
      </c>
      <c r="B242" s="307"/>
      <c r="C242" s="308" t="s">
        <v>942</v>
      </c>
      <c r="D242" s="308"/>
      <c r="E242" s="93" t="s">
        <v>103</v>
      </c>
      <c r="F242" s="93" t="s">
        <v>282</v>
      </c>
      <c r="G242" s="93" t="s">
        <v>298</v>
      </c>
      <c r="H242" s="93"/>
      <c r="I242" s="309">
        <v>1851625.04</v>
      </c>
      <c r="J242" s="309"/>
      <c r="K242" s="309"/>
      <c r="L242" s="309">
        <v>1851625.04</v>
      </c>
      <c r="M242" s="309"/>
      <c r="N242" s="310">
        <v>100</v>
      </c>
      <c r="O242" s="310"/>
      <c r="P242" s="310"/>
    </row>
    <row r="243" spans="1:16" ht="81" customHeight="1" x14ac:dyDescent="0.2">
      <c r="A243" s="306" t="s">
        <v>94</v>
      </c>
      <c r="B243" s="307"/>
      <c r="C243" s="308" t="s">
        <v>942</v>
      </c>
      <c r="D243" s="308"/>
      <c r="E243" s="93" t="s">
        <v>103</v>
      </c>
      <c r="F243" s="93" t="s">
        <v>282</v>
      </c>
      <c r="G243" s="93" t="s">
        <v>298</v>
      </c>
      <c r="H243" s="93" t="s">
        <v>95</v>
      </c>
      <c r="I243" s="309">
        <v>53517.4</v>
      </c>
      <c r="J243" s="309"/>
      <c r="K243" s="309"/>
      <c r="L243" s="309">
        <v>53517.4</v>
      </c>
      <c r="M243" s="309"/>
      <c r="N243" s="310">
        <v>100</v>
      </c>
      <c r="O243" s="310"/>
      <c r="P243" s="310"/>
    </row>
    <row r="244" spans="1:16" ht="36.75" customHeight="1" x14ac:dyDescent="0.2">
      <c r="A244" s="306" t="s">
        <v>209</v>
      </c>
      <c r="B244" s="307"/>
      <c r="C244" s="308" t="s">
        <v>942</v>
      </c>
      <c r="D244" s="308"/>
      <c r="E244" s="93" t="s">
        <v>103</v>
      </c>
      <c r="F244" s="93" t="s">
        <v>282</v>
      </c>
      <c r="G244" s="93" t="s">
        <v>298</v>
      </c>
      <c r="H244" s="93" t="s">
        <v>210</v>
      </c>
      <c r="I244" s="309">
        <v>53517.4</v>
      </c>
      <c r="J244" s="309"/>
      <c r="K244" s="309"/>
      <c r="L244" s="309">
        <v>53517.4</v>
      </c>
      <c r="M244" s="309"/>
      <c r="N244" s="310">
        <v>100</v>
      </c>
      <c r="O244" s="310"/>
      <c r="P244" s="310"/>
    </row>
    <row r="245" spans="1:16" ht="40.5" customHeight="1" x14ac:dyDescent="0.2">
      <c r="A245" s="306" t="s">
        <v>110</v>
      </c>
      <c r="B245" s="307"/>
      <c r="C245" s="308" t="s">
        <v>942</v>
      </c>
      <c r="D245" s="308"/>
      <c r="E245" s="93" t="s">
        <v>103</v>
      </c>
      <c r="F245" s="93" t="s">
        <v>282</v>
      </c>
      <c r="G245" s="93" t="s">
        <v>298</v>
      </c>
      <c r="H245" s="93" t="s">
        <v>111</v>
      </c>
      <c r="I245" s="309">
        <v>595727.64</v>
      </c>
      <c r="J245" s="309"/>
      <c r="K245" s="309"/>
      <c r="L245" s="309">
        <v>595727.64</v>
      </c>
      <c r="M245" s="309"/>
      <c r="N245" s="310">
        <v>100</v>
      </c>
      <c r="O245" s="310"/>
      <c r="P245" s="310"/>
    </row>
    <row r="246" spans="1:16" ht="45" customHeight="1" x14ac:dyDescent="0.2">
      <c r="A246" s="306" t="s">
        <v>112</v>
      </c>
      <c r="B246" s="307"/>
      <c r="C246" s="308" t="s">
        <v>942</v>
      </c>
      <c r="D246" s="308"/>
      <c r="E246" s="93" t="s">
        <v>103</v>
      </c>
      <c r="F246" s="93" t="s">
        <v>282</v>
      </c>
      <c r="G246" s="93" t="s">
        <v>298</v>
      </c>
      <c r="H246" s="93" t="s">
        <v>113</v>
      </c>
      <c r="I246" s="309">
        <v>595727.64</v>
      </c>
      <c r="J246" s="309"/>
      <c r="K246" s="309"/>
      <c r="L246" s="309">
        <v>595727.64</v>
      </c>
      <c r="M246" s="309"/>
      <c r="N246" s="310">
        <v>100</v>
      </c>
      <c r="O246" s="310"/>
      <c r="P246" s="310"/>
    </row>
    <row r="247" spans="1:16" ht="28.5" customHeight="1" x14ac:dyDescent="0.2">
      <c r="A247" s="306" t="s">
        <v>147</v>
      </c>
      <c r="B247" s="307"/>
      <c r="C247" s="308" t="s">
        <v>942</v>
      </c>
      <c r="D247" s="308"/>
      <c r="E247" s="93" t="s">
        <v>103</v>
      </c>
      <c r="F247" s="93" t="s">
        <v>282</v>
      </c>
      <c r="G247" s="93" t="s">
        <v>298</v>
      </c>
      <c r="H247" s="93" t="s">
        <v>148</v>
      </c>
      <c r="I247" s="309">
        <v>898380</v>
      </c>
      <c r="J247" s="309"/>
      <c r="K247" s="309"/>
      <c r="L247" s="309">
        <v>898380</v>
      </c>
      <c r="M247" s="309"/>
      <c r="N247" s="310">
        <v>100</v>
      </c>
      <c r="O247" s="310"/>
      <c r="P247" s="310"/>
    </row>
    <row r="248" spans="1:16" ht="24" customHeight="1" x14ac:dyDescent="0.2">
      <c r="A248" s="306" t="s">
        <v>299</v>
      </c>
      <c r="B248" s="307"/>
      <c r="C248" s="308" t="s">
        <v>942</v>
      </c>
      <c r="D248" s="308"/>
      <c r="E248" s="93" t="s">
        <v>103</v>
      </c>
      <c r="F248" s="93" t="s">
        <v>282</v>
      </c>
      <c r="G248" s="93" t="s">
        <v>298</v>
      </c>
      <c r="H248" s="93" t="s">
        <v>300</v>
      </c>
      <c r="I248" s="309">
        <v>898380</v>
      </c>
      <c r="J248" s="309"/>
      <c r="K248" s="309"/>
      <c r="L248" s="309">
        <v>898380</v>
      </c>
      <c r="M248" s="309"/>
      <c r="N248" s="310">
        <v>100</v>
      </c>
      <c r="O248" s="310"/>
      <c r="P248" s="310"/>
    </row>
    <row r="249" spans="1:16" ht="38.25" customHeight="1" x14ac:dyDescent="0.2">
      <c r="A249" s="306" t="s">
        <v>215</v>
      </c>
      <c r="B249" s="307"/>
      <c r="C249" s="308" t="s">
        <v>942</v>
      </c>
      <c r="D249" s="308"/>
      <c r="E249" s="93" t="s">
        <v>103</v>
      </c>
      <c r="F249" s="93" t="s">
        <v>282</v>
      </c>
      <c r="G249" s="93" t="s">
        <v>298</v>
      </c>
      <c r="H249" s="93" t="s">
        <v>216</v>
      </c>
      <c r="I249" s="309">
        <v>304000</v>
      </c>
      <c r="J249" s="309"/>
      <c r="K249" s="309"/>
      <c r="L249" s="309">
        <v>304000</v>
      </c>
      <c r="M249" s="309"/>
      <c r="N249" s="310">
        <v>100</v>
      </c>
      <c r="O249" s="310"/>
      <c r="P249" s="310"/>
    </row>
    <row r="250" spans="1:16" ht="29.25" customHeight="1" x14ac:dyDescent="0.2">
      <c r="A250" s="306" t="s">
        <v>231</v>
      </c>
      <c r="B250" s="307"/>
      <c r="C250" s="308" t="s">
        <v>942</v>
      </c>
      <c r="D250" s="308"/>
      <c r="E250" s="93" t="s">
        <v>103</v>
      </c>
      <c r="F250" s="93" t="s">
        <v>282</v>
      </c>
      <c r="G250" s="93" t="s">
        <v>298</v>
      </c>
      <c r="H250" s="93" t="s">
        <v>232</v>
      </c>
      <c r="I250" s="309">
        <v>304000</v>
      </c>
      <c r="J250" s="309"/>
      <c r="K250" s="309"/>
      <c r="L250" s="309">
        <v>304000</v>
      </c>
      <c r="M250" s="309"/>
      <c r="N250" s="310">
        <v>100</v>
      </c>
      <c r="O250" s="310"/>
      <c r="P250" s="310"/>
    </row>
    <row r="251" spans="1:16" ht="80.25" customHeight="1" x14ac:dyDescent="0.2">
      <c r="A251" s="306" t="s">
        <v>301</v>
      </c>
      <c r="B251" s="307"/>
      <c r="C251" s="308" t="s">
        <v>942</v>
      </c>
      <c r="D251" s="308"/>
      <c r="E251" s="93" t="s">
        <v>103</v>
      </c>
      <c r="F251" s="93" t="s">
        <v>282</v>
      </c>
      <c r="G251" s="93" t="s">
        <v>302</v>
      </c>
      <c r="H251" s="93"/>
      <c r="I251" s="309">
        <v>14986308.75</v>
      </c>
      <c r="J251" s="309"/>
      <c r="K251" s="309"/>
      <c r="L251" s="309">
        <v>4580265.63</v>
      </c>
      <c r="M251" s="309"/>
      <c r="N251" s="310">
        <v>30.563000578778276</v>
      </c>
      <c r="O251" s="310"/>
      <c r="P251" s="310"/>
    </row>
    <row r="252" spans="1:16" ht="40.5" customHeight="1" x14ac:dyDescent="0.2">
      <c r="A252" s="306" t="s">
        <v>303</v>
      </c>
      <c r="B252" s="307"/>
      <c r="C252" s="308" t="s">
        <v>942</v>
      </c>
      <c r="D252" s="308"/>
      <c r="E252" s="93" t="s">
        <v>103</v>
      </c>
      <c r="F252" s="93" t="s">
        <v>282</v>
      </c>
      <c r="G252" s="93" t="s">
        <v>302</v>
      </c>
      <c r="H252" s="93" t="s">
        <v>304</v>
      </c>
      <c r="I252" s="309">
        <v>14986308.75</v>
      </c>
      <c r="J252" s="309"/>
      <c r="K252" s="309"/>
      <c r="L252" s="309">
        <v>4580265.63</v>
      </c>
      <c r="M252" s="309"/>
      <c r="N252" s="310">
        <v>30.563000578778276</v>
      </c>
      <c r="O252" s="310"/>
      <c r="P252" s="310"/>
    </row>
    <row r="253" spans="1:16" ht="26.25" customHeight="1" x14ac:dyDescent="0.2">
      <c r="A253" s="306" t="s">
        <v>305</v>
      </c>
      <c r="B253" s="307"/>
      <c r="C253" s="308" t="s">
        <v>942</v>
      </c>
      <c r="D253" s="308"/>
      <c r="E253" s="93" t="s">
        <v>103</v>
      </c>
      <c r="F253" s="93" t="s">
        <v>282</v>
      </c>
      <c r="G253" s="93" t="s">
        <v>302</v>
      </c>
      <c r="H253" s="93" t="s">
        <v>306</v>
      </c>
      <c r="I253" s="309">
        <v>14986308.75</v>
      </c>
      <c r="J253" s="309"/>
      <c r="K253" s="309"/>
      <c r="L253" s="309">
        <v>4580265.63</v>
      </c>
      <c r="M253" s="309"/>
      <c r="N253" s="310">
        <v>30.563000578778276</v>
      </c>
      <c r="O253" s="310"/>
      <c r="P253" s="310"/>
    </row>
    <row r="254" spans="1:16" ht="60" customHeight="1" x14ac:dyDescent="0.2">
      <c r="A254" s="306" t="s">
        <v>307</v>
      </c>
      <c r="B254" s="307"/>
      <c r="C254" s="308" t="s">
        <v>942</v>
      </c>
      <c r="D254" s="308"/>
      <c r="E254" s="93" t="s">
        <v>103</v>
      </c>
      <c r="F254" s="93" t="s">
        <v>282</v>
      </c>
      <c r="G254" s="93" t="s">
        <v>308</v>
      </c>
      <c r="H254" s="93"/>
      <c r="I254" s="309">
        <v>4229076.04</v>
      </c>
      <c r="J254" s="309"/>
      <c r="K254" s="309"/>
      <c r="L254" s="309">
        <v>4229076.04</v>
      </c>
      <c r="M254" s="309"/>
      <c r="N254" s="310">
        <v>100</v>
      </c>
      <c r="O254" s="310"/>
      <c r="P254" s="310"/>
    </row>
    <row r="255" spans="1:16" ht="56.25" customHeight="1" x14ac:dyDescent="0.2">
      <c r="A255" s="306" t="s">
        <v>309</v>
      </c>
      <c r="B255" s="307"/>
      <c r="C255" s="308" t="s">
        <v>942</v>
      </c>
      <c r="D255" s="308"/>
      <c r="E255" s="93" t="s">
        <v>103</v>
      </c>
      <c r="F255" s="93" t="s">
        <v>282</v>
      </c>
      <c r="G255" s="93" t="s">
        <v>310</v>
      </c>
      <c r="H255" s="93"/>
      <c r="I255" s="309">
        <v>4229076.04</v>
      </c>
      <c r="J255" s="309"/>
      <c r="K255" s="309"/>
      <c r="L255" s="309">
        <v>4229076.04</v>
      </c>
      <c r="M255" s="309"/>
      <c r="N255" s="310">
        <v>100</v>
      </c>
      <c r="O255" s="310"/>
      <c r="P255" s="310"/>
    </row>
    <row r="256" spans="1:16" ht="43.5" customHeight="1" x14ac:dyDescent="0.2">
      <c r="A256" s="306" t="s">
        <v>311</v>
      </c>
      <c r="B256" s="307"/>
      <c r="C256" s="308" t="s">
        <v>942</v>
      </c>
      <c r="D256" s="308"/>
      <c r="E256" s="93" t="s">
        <v>103</v>
      </c>
      <c r="F256" s="93" t="s">
        <v>282</v>
      </c>
      <c r="G256" s="93" t="s">
        <v>312</v>
      </c>
      <c r="H256" s="93"/>
      <c r="I256" s="309">
        <v>4229076.04</v>
      </c>
      <c r="J256" s="309"/>
      <c r="K256" s="309"/>
      <c r="L256" s="309">
        <v>4229076.04</v>
      </c>
      <c r="M256" s="309"/>
      <c r="N256" s="310">
        <v>100</v>
      </c>
      <c r="O256" s="310"/>
      <c r="P256" s="310"/>
    </row>
    <row r="257" spans="1:16" ht="43.5" customHeight="1" x14ac:dyDescent="0.2">
      <c r="A257" s="306" t="s">
        <v>110</v>
      </c>
      <c r="B257" s="307"/>
      <c r="C257" s="308" t="s">
        <v>942</v>
      </c>
      <c r="D257" s="308"/>
      <c r="E257" s="93" t="s">
        <v>103</v>
      </c>
      <c r="F257" s="93" t="s">
        <v>282</v>
      </c>
      <c r="G257" s="93" t="s">
        <v>312</v>
      </c>
      <c r="H257" s="93" t="s">
        <v>111</v>
      </c>
      <c r="I257" s="309">
        <v>4229076.04</v>
      </c>
      <c r="J257" s="309"/>
      <c r="K257" s="309"/>
      <c r="L257" s="309">
        <v>4229076.04</v>
      </c>
      <c r="M257" s="309"/>
      <c r="N257" s="310">
        <v>100</v>
      </c>
      <c r="O257" s="310"/>
      <c r="P257" s="310"/>
    </row>
    <row r="258" spans="1:16" ht="47.25" customHeight="1" x14ac:dyDescent="0.2">
      <c r="A258" s="306" t="s">
        <v>112</v>
      </c>
      <c r="B258" s="307"/>
      <c r="C258" s="308" t="s">
        <v>942</v>
      </c>
      <c r="D258" s="308"/>
      <c r="E258" s="93" t="s">
        <v>103</v>
      </c>
      <c r="F258" s="93" t="s">
        <v>282</v>
      </c>
      <c r="G258" s="93" t="s">
        <v>312</v>
      </c>
      <c r="H258" s="93" t="s">
        <v>113</v>
      </c>
      <c r="I258" s="309">
        <v>4229076.04</v>
      </c>
      <c r="J258" s="309"/>
      <c r="K258" s="309"/>
      <c r="L258" s="309">
        <v>4229076.04</v>
      </c>
      <c r="M258" s="309"/>
      <c r="N258" s="310">
        <v>100</v>
      </c>
      <c r="O258" s="310"/>
      <c r="P258" s="310"/>
    </row>
    <row r="259" spans="1:16" ht="31.5" customHeight="1" x14ac:dyDescent="0.2">
      <c r="A259" s="306" t="s">
        <v>88</v>
      </c>
      <c r="B259" s="307"/>
      <c r="C259" s="308" t="s">
        <v>942</v>
      </c>
      <c r="D259" s="308"/>
      <c r="E259" s="93" t="s">
        <v>103</v>
      </c>
      <c r="F259" s="93" t="s">
        <v>282</v>
      </c>
      <c r="G259" s="93" t="s">
        <v>313</v>
      </c>
      <c r="H259" s="93"/>
      <c r="I259" s="309">
        <v>49007645.600000001</v>
      </c>
      <c r="J259" s="309"/>
      <c r="K259" s="309"/>
      <c r="L259" s="309">
        <v>48956042.310000002</v>
      </c>
      <c r="M259" s="309"/>
      <c r="N259" s="310">
        <v>99.89470359294306</v>
      </c>
      <c r="O259" s="310"/>
      <c r="P259" s="310"/>
    </row>
    <row r="260" spans="1:16" ht="46.5" customHeight="1" x14ac:dyDescent="0.2">
      <c r="A260" s="306" t="s">
        <v>90</v>
      </c>
      <c r="B260" s="307"/>
      <c r="C260" s="308" t="s">
        <v>942</v>
      </c>
      <c r="D260" s="308"/>
      <c r="E260" s="93" t="s">
        <v>103</v>
      </c>
      <c r="F260" s="93" t="s">
        <v>282</v>
      </c>
      <c r="G260" s="93" t="s">
        <v>314</v>
      </c>
      <c r="H260" s="93"/>
      <c r="I260" s="309">
        <v>49007645.600000001</v>
      </c>
      <c r="J260" s="309"/>
      <c r="K260" s="309"/>
      <c r="L260" s="309">
        <v>48956042.310000002</v>
      </c>
      <c r="M260" s="309"/>
      <c r="N260" s="310">
        <v>99.89470359294306</v>
      </c>
      <c r="O260" s="310"/>
      <c r="P260" s="310"/>
    </row>
    <row r="261" spans="1:16" ht="39.75" customHeight="1" x14ac:dyDescent="0.2">
      <c r="A261" s="306" t="s">
        <v>315</v>
      </c>
      <c r="B261" s="307"/>
      <c r="C261" s="308" t="s">
        <v>942</v>
      </c>
      <c r="D261" s="308"/>
      <c r="E261" s="93" t="s">
        <v>103</v>
      </c>
      <c r="F261" s="93" t="s">
        <v>282</v>
      </c>
      <c r="G261" s="93" t="s">
        <v>316</v>
      </c>
      <c r="H261" s="93"/>
      <c r="I261" s="309">
        <v>49007645.600000001</v>
      </c>
      <c r="J261" s="309"/>
      <c r="K261" s="309"/>
      <c r="L261" s="309">
        <v>48956042.310000002</v>
      </c>
      <c r="M261" s="309"/>
      <c r="N261" s="310">
        <v>99.89470359294306</v>
      </c>
      <c r="O261" s="310"/>
      <c r="P261" s="310"/>
    </row>
    <row r="262" spans="1:16" ht="85.5" customHeight="1" x14ac:dyDescent="0.2">
      <c r="A262" s="306" t="s">
        <v>94</v>
      </c>
      <c r="B262" s="307"/>
      <c r="C262" s="308" t="s">
        <v>942</v>
      </c>
      <c r="D262" s="308"/>
      <c r="E262" s="93" t="s">
        <v>103</v>
      </c>
      <c r="F262" s="93" t="s">
        <v>282</v>
      </c>
      <c r="G262" s="93" t="s">
        <v>316</v>
      </c>
      <c r="H262" s="93" t="s">
        <v>95</v>
      </c>
      <c r="I262" s="309">
        <v>49004923.600000001</v>
      </c>
      <c r="J262" s="309"/>
      <c r="K262" s="309"/>
      <c r="L262" s="309">
        <v>48953320.310000002</v>
      </c>
      <c r="M262" s="309"/>
      <c r="N262" s="310">
        <v>99.894697744207889</v>
      </c>
      <c r="O262" s="310"/>
      <c r="P262" s="310"/>
    </row>
    <row r="263" spans="1:16" ht="32.25" customHeight="1" x14ac:dyDescent="0.2">
      <c r="A263" s="306" t="s">
        <v>209</v>
      </c>
      <c r="B263" s="307"/>
      <c r="C263" s="308" t="s">
        <v>942</v>
      </c>
      <c r="D263" s="308"/>
      <c r="E263" s="93" t="s">
        <v>103</v>
      </c>
      <c r="F263" s="93" t="s">
        <v>282</v>
      </c>
      <c r="G263" s="93" t="s">
        <v>316</v>
      </c>
      <c r="H263" s="93" t="s">
        <v>210</v>
      </c>
      <c r="I263" s="309">
        <v>49004923.600000001</v>
      </c>
      <c r="J263" s="309"/>
      <c r="K263" s="309"/>
      <c r="L263" s="309">
        <v>48953320.310000002</v>
      </c>
      <c r="M263" s="309"/>
      <c r="N263" s="310">
        <v>99.894697744207889</v>
      </c>
      <c r="O263" s="310"/>
      <c r="P263" s="310"/>
    </row>
    <row r="264" spans="1:16" ht="27.75" customHeight="1" x14ac:dyDescent="0.2">
      <c r="A264" s="306" t="s">
        <v>151</v>
      </c>
      <c r="B264" s="307"/>
      <c r="C264" s="308" t="s">
        <v>942</v>
      </c>
      <c r="D264" s="308"/>
      <c r="E264" s="93" t="s">
        <v>103</v>
      </c>
      <c r="F264" s="93" t="s">
        <v>282</v>
      </c>
      <c r="G264" s="93" t="s">
        <v>316</v>
      </c>
      <c r="H264" s="93" t="s">
        <v>152</v>
      </c>
      <c r="I264" s="309">
        <v>2722</v>
      </c>
      <c r="J264" s="309"/>
      <c r="K264" s="309"/>
      <c r="L264" s="309">
        <v>2722</v>
      </c>
      <c r="M264" s="309"/>
      <c r="N264" s="310">
        <v>100</v>
      </c>
      <c r="O264" s="310"/>
      <c r="P264" s="310"/>
    </row>
    <row r="265" spans="1:16" ht="32.25" customHeight="1" x14ac:dyDescent="0.2">
      <c r="A265" s="306" t="s">
        <v>153</v>
      </c>
      <c r="B265" s="307"/>
      <c r="C265" s="308" t="s">
        <v>942</v>
      </c>
      <c r="D265" s="308"/>
      <c r="E265" s="93" t="s">
        <v>103</v>
      </c>
      <c r="F265" s="93" t="s">
        <v>282</v>
      </c>
      <c r="G265" s="93" t="s">
        <v>316</v>
      </c>
      <c r="H265" s="93" t="s">
        <v>154</v>
      </c>
      <c r="I265" s="309">
        <v>2722</v>
      </c>
      <c r="J265" s="309"/>
      <c r="K265" s="309"/>
      <c r="L265" s="309">
        <v>2722</v>
      </c>
      <c r="M265" s="309"/>
      <c r="N265" s="310">
        <v>100</v>
      </c>
      <c r="O265" s="310"/>
      <c r="P265" s="310"/>
    </row>
    <row r="266" spans="1:16" ht="43.5" customHeight="1" x14ac:dyDescent="0.2">
      <c r="A266" s="420" t="s">
        <v>317</v>
      </c>
      <c r="B266" s="421"/>
      <c r="C266" s="375" t="s">
        <v>942</v>
      </c>
      <c r="D266" s="375"/>
      <c r="E266" s="97" t="s">
        <v>103</v>
      </c>
      <c r="F266" s="97" t="s">
        <v>318</v>
      </c>
      <c r="G266" s="97"/>
      <c r="H266" s="97"/>
      <c r="I266" s="376">
        <v>82911636.650000006</v>
      </c>
      <c r="J266" s="376"/>
      <c r="K266" s="376"/>
      <c r="L266" s="376">
        <v>64890215.130000003</v>
      </c>
      <c r="M266" s="376"/>
      <c r="N266" s="422">
        <v>78.264303723643835</v>
      </c>
      <c r="O266" s="422"/>
      <c r="P266" s="422"/>
    </row>
    <row r="267" spans="1:16" ht="45.75" customHeight="1" x14ac:dyDescent="0.2">
      <c r="A267" s="306" t="s">
        <v>273</v>
      </c>
      <c r="B267" s="307"/>
      <c r="C267" s="308" t="s">
        <v>942</v>
      </c>
      <c r="D267" s="308"/>
      <c r="E267" s="93" t="s">
        <v>103</v>
      </c>
      <c r="F267" s="93" t="s">
        <v>318</v>
      </c>
      <c r="G267" s="93" t="s">
        <v>274</v>
      </c>
      <c r="H267" s="93"/>
      <c r="I267" s="309">
        <v>82911636.650000006</v>
      </c>
      <c r="J267" s="309"/>
      <c r="K267" s="309"/>
      <c r="L267" s="309">
        <v>64890215.130000003</v>
      </c>
      <c r="M267" s="309"/>
      <c r="N267" s="310">
        <v>78.264303723643835</v>
      </c>
      <c r="O267" s="310"/>
      <c r="P267" s="310"/>
    </row>
    <row r="268" spans="1:16" ht="44.25" customHeight="1" x14ac:dyDescent="0.2">
      <c r="A268" s="306" t="s">
        <v>319</v>
      </c>
      <c r="B268" s="307"/>
      <c r="C268" s="308" t="s">
        <v>942</v>
      </c>
      <c r="D268" s="308"/>
      <c r="E268" s="93" t="s">
        <v>103</v>
      </c>
      <c r="F268" s="93" t="s">
        <v>318</v>
      </c>
      <c r="G268" s="93" t="s">
        <v>320</v>
      </c>
      <c r="H268" s="93"/>
      <c r="I268" s="309">
        <v>82911636.650000006</v>
      </c>
      <c r="J268" s="309"/>
      <c r="K268" s="309"/>
      <c r="L268" s="309">
        <v>64890215.130000003</v>
      </c>
      <c r="M268" s="309"/>
      <c r="N268" s="310">
        <v>78.264303723643835</v>
      </c>
      <c r="O268" s="310"/>
      <c r="P268" s="310"/>
    </row>
    <row r="269" spans="1:16" ht="71.25" customHeight="1" x14ac:dyDescent="0.2">
      <c r="A269" s="306" t="s">
        <v>321</v>
      </c>
      <c r="B269" s="307"/>
      <c r="C269" s="308" t="s">
        <v>942</v>
      </c>
      <c r="D269" s="308"/>
      <c r="E269" s="93" t="s">
        <v>103</v>
      </c>
      <c r="F269" s="93" t="s">
        <v>318</v>
      </c>
      <c r="G269" s="93" t="s">
        <v>322</v>
      </c>
      <c r="H269" s="93"/>
      <c r="I269" s="309">
        <v>7527400</v>
      </c>
      <c r="J269" s="309"/>
      <c r="K269" s="309"/>
      <c r="L269" s="309">
        <v>6945170</v>
      </c>
      <c r="M269" s="309"/>
      <c r="N269" s="310">
        <v>92.265191168265275</v>
      </c>
      <c r="O269" s="310"/>
      <c r="P269" s="310"/>
    </row>
    <row r="270" spans="1:16" ht="90.75" customHeight="1" x14ac:dyDescent="0.2">
      <c r="A270" s="306" t="s">
        <v>323</v>
      </c>
      <c r="B270" s="307"/>
      <c r="C270" s="308" t="s">
        <v>942</v>
      </c>
      <c r="D270" s="308"/>
      <c r="E270" s="93" t="s">
        <v>103</v>
      </c>
      <c r="F270" s="93" t="s">
        <v>318</v>
      </c>
      <c r="G270" s="93" t="s">
        <v>324</v>
      </c>
      <c r="H270" s="93"/>
      <c r="I270" s="309">
        <v>7527400</v>
      </c>
      <c r="J270" s="309"/>
      <c r="K270" s="309"/>
      <c r="L270" s="309">
        <v>6945170</v>
      </c>
      <c r="M270" s="309"/>
      <c r="N270" s="310">
        <v>92.265191168265275</v>
      </c>
      <c r="O270" s="310"/>
      <c r="P270" s="310"/>
    </row>
    <row r="271" spans="1:16" ht="48" customHeight="1" x14ac:dyDescent="0.2">
      <c r="A271" s="306" t="s">
        <v>110</v>
      </c>
      <c r="B271" s="307"/>
      <c r="C271" s="308" t="s">
        <v>942</v>
      </c>
      <c r="D271" s="308"/>
      <c r="E271" s="93" t="s">
        <v>103</v>
      </c>
      <c r="F271" s="93" t="s">
        <v>318</v>
      </c>
      <c r="G271" s="93" t="s">
        <v>324</v>
      </c>
      <c r="H271" s="93" t="s">
        <v>111</v>
      </c>
      <c r="I271" s="309">
        <v>7442400</v>
      </c>
      <c r="J271" s="309"/>
      <c r="K271" s="309"/>
      <c r="L271" s="309">
        <v>6860170</v>
      </c>
      <c r="M271" s="309"/>
      <c r="N271" s="310">
        <v>92.176851553262381</v>
      </c>
      <c r="O271" s="310"/>
      <c r="P271" s="310"/>
    </row>
    <row r="272" spans="1:16" ht="42" customHeight="1" x14ac:dyDescent="0.2">
      <c r="A272" s="306" t="s">
        <v>112</v>
      </c>
      <c r="B272" s="307"/>
      <c r="C272" s="308" t="s">
        <v>942</v>
      </c>
      <c r="D272" s="308"/>
      <c r="E272" s="93" t="s">
        <v>103</v>
      </c>
      <c r="F272" s="93" t="s">
        <v>318</v>
      </c>
      <c r="G272" s="93" t="s">
        <v>324</v>
      </c>
      <c r="H272" s="93" t="s">
        <v>113</v>
      </c>
      <c r="I272" s="309">
        <v>7442400</v>
      </c>
      <c r="J272" s="309"/>
      <c r="K272" s="309"/>
      <c r="L272" s="309">
        <v>6860170</v>
      </c>
      <c r="M272" s="309"/>
      <c r="N272" s="310">
        <v>92.176851553262381</v>
      </c>
      <c r="O272" s="310"/>
      <c r="P272" s="310"/>
    </row>
    <row r="273" spans="1:16" ht="35.25" customHeight="1" x14ac:dyDescent="0.2">
      <c r="A273" s="306" t="s">
        <v>215</v>
      </c>
      <c r="B273" s="307"/>
      <c r="C273" s="308" t="s">
        <v>942</v>
      </c>
      <c r="D273" s="308"/>
      <c r="E273" s="93" t="s">
        <v>103</v>
      </c>
      <c r="F273" s="93" t="s">
        <v>318</v>
      </c>
      <c r="G273" s="93" t="s">
        <v>324</v>
      </c>
      <c r="H273" s="93" t="s">
        <v>216</v>
      </c>
      <c r="I273" s="309">
        <v>85000</v>
      </c>
      <c r="J273" s="309"/>
      <c r="K273" s="309"/>
      <c r="L273" s="309">
        <v>85000</v>
      </c>
      <c r="M273" s="309"/>
      <c r="N273" s="310">
        <v>100</v>
      </c>
      <c r="O273" s="310"/>
      <c r="P273" s="310"/>
    </row>
    <row r="274" spans="1:16" ht="27" customHeight="1" x14ac:dyDescent="0.2">
      <c r="A274" s="306" t="s">
        <v>231</v>
      </c>
      <c r="B274" s="307"/>
      <c r="C274" s="308" t="s">
        <v>942</v>
      </c>
      <c r="D274" s="308"/>
      <c r="E274" s="93" t="s">
        <v>103</v>
      </c>
      <c r="F274" s="93" t="s">
        <v>318</v>
      </c>
      <c r="G274" s="93" t="s">
        <v>324</v>
      </c>
      <c r="H274" s="93" t="s">
        <v>232</v>
      </c>
      <c r="I274" s="309">
        <v>85000</v>
      </c>
      <c r="J274" s="309"/>
      <c r="K274" s="309"/>
      <c r="L274" s="309">
        <v>85000</v>
      </c>
      <c r="M274" s="309"/>
      <c r="N274" s="310">
        <v>100</v>
      </c>
      <c r="O274" s="310"/>
      <c r="P274" s="310"/>
    </row>
    <row r="275" spans="1:16" ht="52.5" customHeight="1" x14ac:dyDescent="0.2">
      <c r="A275" s="306" t="s">
        <v>325</v>
      </c>
      <c r="B275" s="307"/>
      <c r="C275" s="308" t="s">
        <v>942</v>
      </c>
      <c r="D275" s="308"/>
      <c r="E275" s="93" t="s">
        <v>103</v>
      </c>
      <c r="F275" s="93" t="s">
        <v>318</v>
      </c>
      <c r="G275" s="93" t="s">
        <v>326</v>
      </c>
      <c r="H275" s="93"/>
      <c r="I275" s="309">
        <v>1121201.1599999999</v>
      </c>
      <c r="J275" s="309"/>
      <c r="K275" s="309"/>
      <c r="L275" s="309">
        <v>960200</v>
      </c>
      <c r="M275" s="309"/>
      <c r="N275" s="310">
        <v>85.640296697516803</v>
      </c>
      <c r="O275" s="310"/>
      <c r="P275" s="310"/>
    </row>
    <row r="276" spans="1:16" ht="55.5" customHeight="1" x14ac:dyDescent="0.2">
      <c r="A276" s="306" t="s">
        <v>327</v>
      </c>
      <c r="B276" s="307"/>
      <c r="C276" s="308" t="s">
        <v>942</v>
      </c>
      <c r="D276" s="308"/>
      <c r="E276" s="93" t="s">
        <v>103</v>
      </c>
      <c r="F276" s="93" t="s">
        <v>318</v>
      </c>
      <c r="G276" s="93" t="s">
        <v>328</v>
      </c>
      <c r="H276" s="93"/>
      <c r="I276" s="309">
        <v>1121201.1599999999</v>
      </c>
      <c r="J276" s="309"/>
      <c r="K276" s="309"/>
      <c r="L276" s="309">
        <v>960200</v>
      </c>
      <c r="M276" s="309"/>
      <c r="N276" s="310">
        <v>85.640296697516803</v>
      </c>
      <c r="O276" s="310"/>
      <c r="P276" s="310"/>
    </row>
    <row r="277" spans="1:16" ht="75.75" customHeight="1" x14ac:dyDescent="0.2">
      <c r="A277" s="306" t="s">
        <v>94</v>
      </c>
      <c r="B277" s="307"/>
      <c r="C277" s="308" t="s">
        <v>942</v>
      </c>
      <c r="D277" s="308"/>
      <c r="E277" s="93" t="s">
        <v>103</v>
      </c>
      <c r="F277" s="93" t="s">
        <v>318</v>
      </c>
      <c r="G277" s="93" t="s">
        <v>328</v>
      </c>
      <c r="H277" s="93" t="s">
        <v>95</v>
      </c>
      <c r="I277" s="309">
        <v>1121201.1599999999</v>
      </c>
      <c r="J277" s="309"/>
      <c r="K277" s="309"/>
      <c r="L277" s="309">
        <v>960200</v>
      </c>
      <c r="M277" s="309"/>
      <c r="N277" s="310">
        <v>85.640296697516803</v>
      </c>
      <c r="O277" s="310"/>
      <c r="P277" s="310"/>
    </row>
    <row r="278" spans="1:16" ht="39" customHeight="1" x14ac:dyDescent="0.2">
      <c r="A278" s="306" t="s">
        <v>96</v>
      </c>
      <c r="B278" s="307"/>
      <c r="C278" s="308" t="s">
        <v>942</v>
      </c>
      <c r="D278" s="308"/>
      <c r="E278" s="93" t="s">
        <v>103</v>
      </c>
      <c r="F278" s="93" t="s">
        <v>318</v>
      </c>
      <c r="G278" s="93" t="s">
        <v>328</v>
      </c>
      <c r="H278" s="93" t="s">
        <v>97</v>
      </c>
      <c r="I278" s="309">
        <v>1121201.1599999999</v>
      </c>
      <c r="J278" s="309"/>
      <c r="K278" s="309"/>
      <c r="L278" s="309">
        <v>960200</v>
      </c>
      <c r="M278" s="309"/>
      <c r="N278" s="310">
        <v>85.640296697516803</v>
      </c>
      <c r="O278" s="310"/>
      <c r="P278" s="310"/>
    </row>
    <row r="279" spans="1:16" ht="58.5" customHeight="1" x14ac:dyDescent="0.2">
      <c r="A279" s="306" t="s">
        <v>329</v>
      </c>
      <c r="B279" s="307"/>
      <c r="C279" s="308" t="s">
        <v>942</v>
      </c>
      <c r="D279" s="308"/>
      <c r="E279" s="93" t="s">
        <v>103</v>
      </c>
      <c r="F279" s="93" t="s">
        <v>318</v>
      </c>
      <c r="G279" s="93" t="s">
        <v>330</v>
      </c>
      <c r="H279" s="93"/>
      <c r="I279" s="309">
        <v>18000</v>
      </c>
      <c r="J279" s="309"/>
      <c r="K279" s="309"/>
      <c r="L279" s="309">
        <v>18000</v>
      </c>
      <c r="M279" s="309"/>
      <c r="N279" s="310">
        <v>100</v>
      </c>
      <c r="O279" s="310"/>
      <c r="P279" s="310"/>
    </row>
    <row r="280" spans="1:16" ht="45" customHeight="1" x14ac:dyDescent="0.2">
      <c r="A280" s="306" t="s">
        <v>331</v>
      </c>
      <c r="B280" s="307"/>
      <c r="C280" s="308" t="s">
        <v>942</v>
      </c>
      <c r="D280" s="308"/>
      <c r="E280" s="93" t="s">
        <v>103</v>
      </c>
      <c r="F280" s="93" t="s">
        <v>318</v>
      </c>
      <c r="G280" s="93" t="s">
        <v>332</v>
      </c>
      <c r="H280" s="93"/>
      <c r="I280" s="309">
        <v>18000</v>
      </c>
      <c r="J280" s="309"/>
      <c r="K280" s="309"/>
      <c r="L280" s="309">
        <v>18000</v>
      </c>
      <c r="M280" s="309"/>
      <c r="N280" s="310">
        <v>100</v>
      </c>
      <c r="O280" s="310"/>
      <c r="P280" s="310"/>
    </row>
    <row r="281" spans="1:16" ht="34.5" customHeight="1" x14ac:dyDescent="0.2">
      <c r="A281" s="306" t="s">
        <v>215</v>
      </c>
      <c r="B281" s="307"/>
      <c r="C281" s="308" t="s">
        <v>942</v>
      </c>
      <c r="D281" s="308"/>
      <c r="E281" s="93" t="s">
        <v>103</v>
      </c>
      <c r="F281" s="93" t="s">
        <v>318</v>
      </c>
      <c r="G281" s="93" t="s">
        <v>332</v>
      </c>
      <c r="H281" s="93" t="s">
        <v>216</v>
      </c>
      <c r="I281" s="309">
        <v>18000</v>
      </c>
      <c r="J281" s="309"/>
      <c r="K281" s="309"/>
      <c r="L281" s="309">
        <v>18000</v>
      </c>
      <c r="M281" s="309"/>
      <c r="N281" s="310">
        <v>100</v>
      </c>
      <c r="O281" s="310"/>
      <c r="P281" s="310"/>
    </row>
    <row r="282" spans="1:16" ht="24" customHeight="1" x14ac:dyDescent="0.2">
      <c r="A282" s="306" t="s">
        <v>231</v>
      </c>
      <c r="B282" s="307"/>
      <c r="C282" s="308" t="s">
        <v>942</v>
      </c>
      <c r="D282" s="308"/>
      <c r="E282" s="93" t="s">
        <v>103</v>
      </c>
      <c r="F282" s="93" t="s">
        <v>318</v>
      </c>
      <c r="G282" s="93" t="s">
        <v>332</v>
      </c>
      <c r="H282" s="93" t="s">
        <v>232</v>
      </c>
      <c r="I282" s="309">
        <v>18000</v>
      </c>
      <c r="J282" s="309"/>
      <c r="K282" s="309"/>
      <c r="L282" s="309">
        <v>18000</v>
      </c>
      <c r="M282" s="309"/>
      <c r="N282" s="310">
        <v>100</v>
      </c>
      <c r="O282" s="310"/>
      <c r="P282" s="310"/>
    </row>
    <row r="283" spans="1:16" ht="61.5" customHeight="1" x14ac:dyDescent="0.2">
      <c r="A283" s="306" t="s">
        <v>333</v>
      </c>
      <c r="B283" s="307"/>
      <c r="C283" s="308" t="s">
        <v>942</v>
      </c>
      <c r="D283" s="308"/>
      <c r="E283" s="93" t="s">
        <v>103</v>
      </c>
      <c r="F283" s="93" t="s">
        <v>318</v>
      </c>
      <c r="G283" s="93" t="s">
        <v>334</v>
      </c>
      <c r="H283" s="93"/>
      <c r="I283" s="309">
        <v>74165035.489999995</v>
      </c>
      <c r="J283" s="309"/>
      <c r="K283" s="309"/>
      <c r="L283" s="309">
        <v>56886845.130000003</v>
      </c>
      <c r="M283" s="309"/>
      <c r="N283" s="310">
        <v>76.703051180593462</v>
      </c>
      <c r="O283" s="310"/>
      <c r="P283" s="310"/>
    </row>
    <row r="284" spans="1:16" ht="42" customHeight="1" x14ac:dyDescent="0.2">
      <c r="A284" s="306" t="s">
        <v>335</v>
      </c>
      <c r="B284" s="307"/>
      <c r="C284" s="308" t="s">
        <v>942</v>
      </c>
      <c r="D284" s="308"/>
      <c r="E284" s="93" t="s">
        <v>103</v>
      </c>
      <c r="F284" s="93" t="s">
        <v>318</v>
      </c>
      <c r="G284" s="93" t="s">
        <v>336</v>
      </c>
      <c r="H284" s="93"/>
      <c r="I284" s="309">
        <v>40251035.490000002</v>
      </c>
      <c r="J284" s="309"/>
      <c r="K284" s="309"/>
      <c r="L284" s="309">
        <v>38944939.530000001</v>
      </c>
      <c r="M284" s="309"/>
      <c r="N284" s="310">
        <v>96.755124572324377</v>
      </c>
      <c r="O284" s="310"/>
      <c r="P284" s="310"/>
    </row>
    <row r="285" spans="1:16" ht="41.25" customHeight="1" x14ac:dyDescent="0.2">
      <c r="A285" s="306" t="s">
        <v>110</v>
      </c>
      <c r="B285" s="307"/>
      <c r="C285" s="308" t="s">
        <v>942</v>
      </c>
      <c r="D285" s="308"/>
      <c r="E285" s="93" t="s">
        <v>103</v>
      </c>
      <c r="F285" s="93" t="s">
        <v>318</v>
      </c>
      <c r="G285" s="93" t="s">
        <v>336</v>
      </c>
      <c r="H285" s="93" t="s">
        <v>111</v>
      </c>
      <c r="I285" s="309">
        <v>9636135.4900000002</v>
      </c>
      <c r="J285" s="309"/>
      <c r="K285" s="309"/>
      <c r="L285" s="309">
        <v>8330039.5300000003</v>
      </c>
      <c r="M285" s="309"/>
      <c r="N285" s="310">
        <v>86.445853097899942</v>
      </c>
      <c r="O285" s="310"/>
      <c r="P285" s="310"/>
    </row>
    <row r="286" spans="1:16" ht="42.75" customHeight="1" x14ac:dyDescent="0.2">
      <c r="A286" s="306" t="s">
        <v>112</v>
      </c>
      <c r="B286" s="307"/>
      <c r="C286" s="308" t="s">
        <v>942</v>
      </c>
      <c r="D286" s="308"/>
      <c r="E286" s="93" t="s">
        <v>103</v>
      </c>
      <c r="F286" s="93" t="s">
        <v>318</v>
      </c>
      <c r="G286" s="93" t="s">
        <v>336</v>
      </c>
      <c r="H286" s="93" t="s">
        <v>113</v>
      </c>
      <c r="I286" s="309">
        <v>9636135.4900000002</v>
      </c>
      <c r="J286" s="309"/>
      <c r="K286" s="309"/>
      <c r="L286" s="309">
        <v>8330039.5300000003</v>
      </c>
      <c r="M286" s="309"/>
      <c r="N286" s="310">
        <v>86.445853097899942</v>
      </c>
      <c r="O286" s="310"/>
      <c r="P286" s="310"/>
    </row>
    <row r="287" spans="1:16" ht="36" customHeight="1" x14ac:dyDescent="0.2">
      <c r="A287" s="306" t="s">
        <v>215</v>
      </c>
      <c r="B287" s="307"/>
      <c r="C287" s="308" t="s">
        <v>942</v>
      </c>
      <c r="D287" s="308"/>
      <c r="E287" s="93" t="s">
        <v>103</v>
      </c>
      <c r="F287" s="93" t="s">
        <v>318</v>
      </c>
      <c r="G287" s="93" t="s">
        <v>336</v>
      </c>
      <c r="H287" s="93" t="s">
        <v>216</v>
      </c>
      <c r="I287" s="309">
        <v>30614900</v>
      </c>
      <c r="J287" s="309"/>
      <c r="K287" s="309"/>
      <c r="L287" s="309">
        <v>30614900</v>
      </c>
      <c r="M287" s="309"/>
      <c r="N287" s="310">
        <v>100</v>
      </c>
      <c r="O287" s="310"/>
      <c r="P287" s="310"/>
    </row>
    <row r="288" spans="1:16" ht="31.5" customHeight="1" x14ac:dyDescent="0.2">
      <c r="A288" s="306" t="s">
        <v>231</v>
      </c>
      <c r="B288" s="307"/>
      <c r="C288" s="308" t="s">
        <v>942</v>
      </c>
      <c r="D288" s="308"/>
      <c r="E288" s="93" t="s">
        <v>103</v>
      </c>
      <c r="F288" s="93" t="s">
        <v>318</v>
      </c>
      <c r="G288" s="93" t="s">
        <v>336</v>
      </c>
      <c r="H288" s="93" t="s">
        <v>232</v>
      </c>
      <c r="I288" s="309">
        <v>30614900</v>
      </c>
      <c r="J288" s="309"/>
      <c r="K288" s="309"/>
      <c r="L288" s="309">
        <v>30614900</v>
      </c>
      <c r="M288" s="309"/>
      <c r="N288" s="310">
        <v>100</v>
      </c>
      <c r="O288" s="310"/>
      <c r="P288" s="310"/>
    </row>
    <row r="289" spans="1:16" ht="54" customHeight="1" x14ac:dyDescent="0.2">
      <c r="A289" s="306" t="s">
        <v>337</v>
      </c>
      <c r="B289" s="307"/>
      <c r="C289" s="308" t="s">
        <v>942</v>
      </c>
      <c r="D289" s="308"/>
      <c r="E289" s="93" t="s">
        <v>103</v>
      </c>
      <c r="F289" s="93" t="s">
        <v>318</v>
      </c>
      <c r="G289" s="93" t="s">
        <v>338</v>
      </c>
      <c r="H289" s="93"/>
      <c r="I289" s="309">
        <v>33914000</v>
      </c>
      <c r="J289" s="309"/>
      <c r="K289" s="309"/>
      <c r="L289" s="309">
        <v>17941905.600000001</v>
      </c>
      <c r="M289" s="309"/>
      <c r="N289" s="310">
        <v>52.904126909241022</v>
      </c>
      <c r="O289" s="310"/>
      <c r="P289" s="310"/>
    </row>
    <row r="290" spans="1:16" ht="36.75" customHeight="1" x14ac:dyDescent="0.2">
      <c r="A290" s="306" t="s">
        <v>110</v>
      </c>
      <c r="B290" s="307"/>
      <c r="C290" s="308" t="s">
        <v>942</v>
      </c>
      <c r="D290" s="308"/>
      <c r="E290" s="93" t="s">
        <v>103</v>
      </c>
      <c r="F290" s="93" t="s">
        <v>318</v>
      </c>
      <c r="G290" s="93" t="s">
        <v>338</v>
      </c>
      <c r="H290" s="93" t="s">
        <v>111</v>
      </c>
      <c r="I290" s="309">
        <v>33914000</v>
      </c>
      <c r="J290" s="309"/>
      <c r="K290" s="309"/>
      <c r="L290" s="309">
        <v>17941905.600000001</v>
      </c>
      <c r="M290" s="309"/>
      <c r="N290" s="310">
        <v>52.904126909241022</v>
      </c>
      <c r="O290" s="310"/>
      <c r="P290" s="310"/>
    </row>
    <row r="291" spans="1:16" ht="45.75" customHeight="1" x14ac:dyDescent="0.2">
      <c r="A291" s="306" t="s">
        <v>112</v>
      </c>
      <c r="B291" s="307"/>
      <c r="C291" s="308" t="s">
        <v>942</v>
      </c>
      <c r="D291" s="308"/>
      <c r="E291" s="93" t="s">
        <v>103</v>
      </c>
      <c r="F291" s="93" t="s">
        <v>318</v>
      </c>
      <c r="G291" s="93" t="s">
        <v>338</v>
      </c>
      <c r="H291" s="93" t="s">
        <v>113</v>
      </c>
      <c r="I291" s="309">
        <v>33914000</v>
      </c>
      <c r="J291" s="309"/>
      <c r="K291" s="309"/>
      <c r="L291" s="309">
        <v>17941905.600000001</v>
      </c>
      <c r="M291" s="309"/>
      <c r="N291" s="310">
        <v>52.904126909241022</v>
      </c>
      <c r="O291" s="310"/>
      <c r="P291" s="310"/>
    </row>
    <row r="292" spans="1:16" ht="129.75" customHeight="1" x14ac:dyDescent="0.2">
      <c r="A292" s="306" t="s">
        <v>339</v>
      </c>
      <c r="B292" s="307"/>
      <c r="C292" s="308" t="s">
        <v>942</v>
      </c>
      <c r="D292" s="308"/>
      <c r="E292" s="93" t="s">
        <v>103</v>
      </c>
      <c r="F292" s="93" t="s">
        <v>318</v>
      </c>
      <c r="G292" s="93" t="s">
        <v>340</v>
      </c>
      <c r="H292" s="93"/>
      <c r="I292" s="309">
        <v>80000</v>
      </c>
      <c r="J292" s="309"/>
      <c r="K292" s="309"/>
      <c r="L292" s="309">
        <v>80000</v>
      </c>
      <c r="M292" s="309"/>
      <c r="N292" s="310">
        <v>100</v>
      </c>
      <c r="O292" s="310"/>
      <c r="P292" s="310"/>
    </row>
    <row r="293" spans="1:16" ht="100.5" customHeight="1" x14ac:dyDescent="0.2">
      <c r="A293" s="306" t="s">
        <v>341</v>
      </c>
      <c r="B293" s="307"/>
      <c r="C293" s="308" t="s">
        <v>942</v>
      </c>
      <c r="D293" s="308"/>
      <c r="E293" s="93" t="s">
        <v>103</v>
      </c>
      <c r="F293" s="93" t="s">
        <v>318</v>
      </c>
      <c r="G293" s="93" t="s">
        <v>342</v>
      </c>
      <c r="H293" s="93"/>
      <c r="I293" s="309">
        <v>80000</v>
      </c>
      <c r="J293" s="309"/>
      <c r="K293" s="309"/>
      <c r="L293" s="309">
        <v>80000</v>
      </c>
      <c r="M293" s="309"/>
      <c r="N293" s="310">
        <v>100</v>
      </c>
      <c r="O293" s="310"/>
      <c r="P293" s="310"/>
    </row>
    <row r="294" spans="1:16" ht="36.75" customHeight="1" x14ac:dyDescent="0.2">
      <c r="A294" s="306" t="s">
        <v>215</v>
      </c>
      <c r="B294" s="307"/>
      <c r="C294" s="308" t="s">
        <v>942</v>
      </c>
      <c r="D294" s="308"/>
      <c r="E294" s="93" t="s">
        <v>103</v>
      </c>
      <c r="F294" s="93" t="s">
        <v>318</v>
      </c>
      <c r="G294" s="93" t="s">
        <v>342</v>
      </c>
      <c r="H294" s="93" t="s">
        <v>216</v>
      </c>
      <c r="I294" s="309">
        <v>80000</v>
      </c>
      <c r="J294" s="309"/>
      <c r="K294" s="309"/>
      <c r="L294" s="309">
        <v>80000</v>
      </c>
      <c r="M294" s="309"/>
      <c r="N294" s="310">
        <v>100</v>
      </c>
      <c r="O294" s="310"/>
      <c r="P294" s="310"/>
    </row>
    <row r="295" spans="1:16" ht="30" customHeight="1" x14ac:dyDescent="0.2">
      <c r="A295" s="306" t="s">
        <v>231</v>
      </c>
      <c r="B295" s="307"/>
      <c r="C295" s="308" t="s">
        <v>942</v>
      </c>
      <c r="D295" s="308"/>
      <c r="E295" s="93" t="s">
        <v>103</v>
      </c>
      <c r="F295" s="93" t="s">
        <v>318</v>
      </c>
      <c r="G295" s="93" t="s">
        <v>342</v>
      </c>
      <c r="H295" s="93" t="s">
        <v>232</v>
      </c>
      <c r="I295" s="309">
        <v>80000</v>
      </c>
      <c r="J295" s="309"/>
      <c r="K295" s="309"/>
      <c r="L295" s="309">
        <v>80000</v>
      </c>
      <c r="M295" s="309"/>
      <c r="N295" s="310">
        <v>100</v>
      </c>
      <c r="O295" s="310"/>
      <c r="P295" s="310"/>
    </row>
    <row r="296" spans="1:16" ht="24" customHeight="1" x14ac:dyDescent="0.2">
      <c r="A296" s="423" t="s">
        <v>343</v>
      </c>
      <c r="B296" s="424"/>
      <c r="C296" s="352" t="s">
        <v>942</v>
      </c>
      <c r="D296" s="352"/>
      <c r="E296" s="96" t="s">
        <v>115</v>
      </c>
      <c r="F296" s="96"/>
      <c r="G296" s="96"/>
      <c r="H296" s="96"/>
      <c r="I296" s="353">
        <v>1477022466.28</v>
      </c>
      <c r="J296" s="353"/>
      <c r="K296" s="353"/>
      <c r="L296" s="353">
        <v>1417711011.9300001</v>
      </c>
      <c r="M296" s="353"/>
      <c r="N296" s="425">
        <v>95.984390508332581</v>
      </c>
      <c r="O296" s="425"/>
      <c r="P296" s="425"/>
    </row>
    <row r="297" spans="1:16" ht="26.25" customHeight="1" x14ac:dyDescent="0.2">
      <c r="A297" s="420" t="s">
        <v>344</v>
      </c>
      <c r="B297" s="421"/>
      <c r="C297" s="375" t="s">
        <v>942</v>
      </c>
      <c r="D297" s="375"/>
      <c r="E297" s="97" t="s">
        <v>115</v>
      </c>
      <c r="F297" s="97" t="s">
        <v>83</v>
      </c>
      <c r="G297" s="97"/>
      <c r="H297" s="97"/>
      <c r="I297" s="376">
        <v>16091637.289999999</v>
      </c>
      <c r="J297" s="376"/>
      <c r="K297" s="376"/>
      <c r="L297" s="376">
        <v>15072751.41</v>
      </c>
      <c r="M297" s="376"/>
      <c r="N297" s="422">
        <v>93.668227405093347</v>
      </c>
      <c r="O297" s="422"/>
      <c r="P297" s="422"/>
    </row>
    <row r="298" spans="1:16" ht="32.25" customHeight="1" x14ac:dyDescent="0.2">
      <c r="A298" s="306" t="s">
        <v>345</v>
      </c>
      <c r="B298" s="307"/>
      <c r="C298" s="308" t="s">
        <v>942</v>
      </c>
      <c r="D298" s="308"/>
      <c r="E298" s="93" t="s">
        <v>115</v>
      </c>
      <c r="F298" s="93" t="s">
        <v>83</v>
      </c>
      <c r="G298" s="93" t="s">
        <v>346</v>
      </c>
      <c r="H298" s="93"/>
      <c r="I298" s="309">
        <v>1022400</v>
      </c>
      <c r="J298" s="309"/>
      <c r="K298" s="309"/>
      <c r="L298" s="309">
        <v>1015518.16</v>
      </c>
      <c r="M298" s="309"/>
      <c r="N298" s="310">
        <v>99.326893583724569</v>
      </c>
      <c r="O298" s="310"/>
      <c r="P298" s="310"/>
    </row>
    <row r="299" spans="1:16" ht="52.5" customHeight="1" x14ac:dyDescent="0.2">
      <c r="A299" s="306" t="s">
        <v>347</v>
      </c>
      <c r="B299" s="307"/>
      <c r="C299" s="308" t="s">
        <v>942</v>
      </c>
      <c r="D299" s="308"/>
      <c r="E299" s="93" t="s">
        <v>115</v>
      </c>
      <c r="F299" s="93" t="s">
        <v>83</v>
      </c>
      <c r="G299" s="93" t="s">
        <v>348</v>
      </c>
      <c r="H299" s="93"/>
      <c r="I299" s="309">
        <v>1022400</v>
      </c>
      <c r="J299" s="309"/>
      <c r="K299" s="309"/>
      <c r="L299" s="309">
        <v>1015518.16</v>
      </c>
      <c r="M299" s="309"/>
      <c r="N299" s="310">
        <v>99.326893583724569</v>
      </c>
      <c r="O299" s="310"/>
      <c r="P299" s="310"/>
    </row>
    <row r="300" spans="1:16" ht="59.25" customHeight="1" x14ac:dyDescent="0.2">
      <c r="A300" s="306" t="s">
        <v>349</v>
      </c>
      <c r="B300" s="307"/>
      <c r="C300" s="308" t="s">
        <v>942</v>
      </c>
      <c r="D300" s="308"/>
      <c r="E300" s="93" t="s">
        <v>115</v>
      </c>
      <c r="F300" s="93" t="s">
        <v>83</v>
      </c>
      <c r="G300" s="93" t="s">
        <v>350</v>
      </c>
      <c r="H300" s="93"/>
      <c r="I300" s="309">
        <v>1022400</v>
      </c>
      <c r="J300" s="309"/>
      <c r="K300" s="309"/>
      <c r="L300" s="309">
        <v>1015518.16</v>
      </c>
      <c r="M300" s="309"/>
      <c r="N300" s="310">
        <v>99.326893583724569</v>
      </c>
      <c r="O300" s="310"/>
      <c r="P300" s="310"/>
    </row>
    <row r="301" spans="1:16" ht="27.75" customHeight="1" x14ac:dyDescent="0.2">
      <c r="A301" s="306" t="s">
        <v>351</v>
      </c>
      <c r="B301" s="307"/>
      <c r="C301" s="308" t="s">
        <v>942</v>
      </c>
      <c r="D301" s="308"/>
      <c r="E301" s="93" t="s">
        <v>115</v>
      </c>
      <c r="F301" s="93" t="s">
        <v>83</v>
      </c>
      <c r="G301" s="93" t="s">
        <v>352</v>
      </c>
      <c r="H301" s="93"/>
      <c r="I301" s="309">
        <v>1022400</v>
      </c>
      <c r="J301" s="309"/>
      <c r="K301" s="309"/>
      <c r="L301" s="309">
        <v>1015518.16</v>
      </c>
      <c r="M301" s="309"/>
      <c r="N301" s="310">
        <v>99.326893583724569</v>
      </c>
      <c r="O301" s="310"/>
      <c r="P301" s="310"/>
    </row>
    <row r="302" spans="1:16" ht="27" customHeight="1" x14ac:dyDescent="0.2">
      <c r="A302" s="306" t="s">
        <v>147</v>
      </c>
      <c r="B302" s="307"/>
      <c r="C302" s="308" t="s">
        <v>942</v>
      </c>
      <c r="D302" s="308"/>
      <c r="E302" s="93" t="s">
        <v>115</v>
      </c>
      <c r="F302" s="93" t="s">
        <v>83</v>
      </c>
      <c r="G302" s="93" t="s">
        <v>352</v>
      </c>
      <c r="H302" s="93" t="s">
        <v>148</v>
      </c>
      <c r="I302" s="309">
        <v>672400</v>
      </c>
      <c r="J302" s="309"/>
      <c r="K302" s="309"/>
      <c r="L302" s="309">
        <v>665518.16</v>
      </c>
      <c r="M302" s="309"/>
      <c r="N302" s="310">
        <v>98.976525877453909</v>
      </c>
      <c r="O302" s="310"/>
      <c r="P302" s="310"/>
    </row>
    <row r="303" spans="1:16" ht="42" customHeight="1" x14ac:dyDescent="0.2">
      <c r="A303" s="306" t="s">
        <v>149</v>
      </c>
      <c r="B303" s="307"/>
      <c r="C303" s="308" t="s">
        <v>942</v>
      </c>
      <c r="D303" s="308"/>
      <c r="E303" s="93" t="s">
        <v>115</v>
      </c>
      <c r="F303" s="93" t="s">
        <v>83</v>
      </c>
      <c r="G303" s="93" t="s">
        <v>352</v>
      </c>
      <c r="H303" s="93" t="s">
        <v>150</v>
      </c>
      <c r="I303" s="309">
        <v>672400</v>
      </c>
      <c r="J303" s="309"/>
      <c r="K303" s="309"/>
      <c r="L303" s="309">
        <v>665518.16</v>
      </c>
      <c r="M303" s="309"/>
      <c r="N303" s="310">
        <v>98.976525877453909</v>
      </c>
      <c r="O303" s="310"/>
      <c r="P303" s="310"/>
    </row>
    <row r="304" spans="1:16" ht="39.75" customHeight="1" x14ac:dyDescent="0.2">
      <c r="A304" s="306" t="s">
        <v>215</v>
      </c>
      <c r="B304" s="307"/>
      <c r="C304" s="308" t="s">
        <v>942</v>
      </c>
      <c r="D304" s="308"/>
      <c r="E304" s="93" t="s">
        <v>115</v>
      </c>
      <c r="F304" s="93" t="s">
        <v>83</v>
      </c>
      <c r="G304" s="93" t="s">
        <v>352</v>
      </c>
      <c r="H304" s="93" t="s">
        <v>216</v>
      </c>
      <c r="I304" s="309">
        <v>350000</v>
      </c>
      <c r="J304" s="309"/>
      <c r="K304" s="309"/>
      <c r="L304" s="309">
        <v>350000</v>
      </c>
      <c r="M304" s="309"/>
      <c r="N304" s="310">
        <v>100</v>
      </c>
      <c r="O304" s="310"/>
      <c r="P304" s="310"/>
    </row>
    <row r="305" spans="1:16" ht="27" customHeight="1" x14ac:dyDescent="0.2">
      <c r="A305" s="306" t="s">
        <v>231</v>
      </c>
      <c r="B305" s="307"/>
      <c r="C305" s="308" t="s">
        <v>942</v>
      </c>
      <c r="D305" s="308"/>
      <c r="E305" s="93" t="s">
        <v>115</v>
      </c>
      <c r="F305" s="93" t="s">
        <v>83</v>
      </c>
      <c r="G305" s="93" t="s">
        <v>352</v>
      </c>
      <c r="H305" s="93" t="s">
        <v>232</v>
      </c>
      <c r="I305" s="309">
        <v>350000</v>
      </c>
      <c r="J305" s="309"/>
      <c r="K305" s="309"/>
      <c r="L305" s="309">
        <v>350000</v>
      </c>
      <c r="M305" s="309"/>
      <c r="N305" s="310">
        <v>100</v>
      </c>
      <c r="O305" s="310"/>
      <c r="P305" s="310"/>
    </row>
    <row r="306" spans="1:16" ht="36" customHeight="1" x14ac:dyDescent="0.2">
      <c r="A306" s="306" t="s">
        <v>86</v>
      </c>
      <c r="B306" s="307"/>
      <c r="C306" s="308" t="s">
        <v>942</v>
      </c>
      <c r="D306" s="308"/>
      <c r="E306" s="93" t="s">
        <v>115</v>
      </c>
      <c r="F306" s="93" t="s">
        <v>83</v>
      </c>
      <c r="G306" s="93" t="s">
        <v>87</v>
      </c>
      <c r="H306" s="93"/>
      <c r="I306" s="309">
        <v>13614850</v>
      </c>
      <c r="J306" s="309"/>
      <c r="K306" s="309"/>
      <c r="L306" s="309">
        <v>12713689.4</v>
      </c>
      <c r="M306" s="309"/>
      <c r="N306" s="310">
        <v>93.381046430919184</v>
      </c>
      <c r="O306" s="310"/>
      <c r="P306" s="310"/>
    </row>
    <row r="307" spans="1:16" ht="27" customHeight="1" x14ac:dyDescent="0.2">
      <c r="A307" s="306" t="s">
        <v>88</v>
      </c>
      <c r="B307" s="307"/>
      <c r="C307" s="308" t="s">
        <v>942</v>
      </c>
      <c r="D307" s="308"/>
      <c r="E307" s="93" t="s">
        <v>115</v>
      </c>
      <c r="F307" s="93" t="s">
        <v>83</v>
      </c>
      <c r="G307" s="93" t="s">
        <v>89</v>
      </c>
      <c r="H307" s="93"/>
      <c r="I307" s="309">
        <v>13614850</v>
      </c>
      <c r="J307" s="309"/>
      <c r="K307" s="309"/>
      <c r="L307" s="309">
        <v>12713689.4</v>
      </c>
      <c r="M307" s="309"/>
      <c r="N307" s="310">
        <v>93.381046430919184</v>
      </c>
      <c r="O307" s="310"/>
      <c r="P307" s="310"/>
    </row>
    <row r="308" spans="1:16" ht="52.5" customHeight="1" x14ac:dyDescent="0.2">
      <c r="A308" s="306" t="s">
        <v>90</v>
      </c>
      <c r="B308" s="307"/>
      <c r="C308" s="308" t="s">
        <v>942</v>
      </c>
      <c r="D308" s="308"/>
      <c r="E308" s="93" t="s">
        <v>115</v>
      </c>
      <c r="F308" s="93" t="s">
        <v>83</v>
      </c>
      <c r="G308" s="93" t="s">
        <v>91</v>
      </c>
      <c r="H308" s="93"/>
      <c r="I308" s="309">
        <v>13614850</v>
      </c>
      <c r="J308" s="309"/>
      <c r="K308" s="309"/>
      <c r="L308" s="309">
        <v>12713689.4</v>
      </c>
      <c r="M308" s="309"/>
      <c r="N308" s="310">
        <v>93.381046430919184</v>
      </c>
      <c r="O308" s="310"/>
      <c r="P308" s="310"/>
    </row>
    <row r="309" spans="1:16" ht="54.75" customHeight="1" x14ac:dyDescent="0.2">
      <c r="A309" s="306" t="s">
        <v>229</v>
      </c>
      <c r="B309" s="307"/>
      <c r="C309" s="308" t="s">
        <v>942</v>
      </c>
      <c r="D309" s="308"/>
      <c r="E309" s="93" t="s">
        <v>115</v>
      </c>
      <c r="F309" s="93" t="s">
        <v>83</v>
      </c>
      <c r="G309" s="93" t="s">
        <v>230</v>
      </c>
      <c r="H309" s="93"/>
      <c r="I309" s="309">
        <v>13614850</v>
      </c>
      <c r="J309" s="309"/>
      <c r="K309" s="309"/>
      <c r="L309" s="309">
        <v>12713689.4</v>
      </c>
      <c r="M309" s="309"/>
      <c r="N309" s="310">
        <v>93.381046430919184</v>
      </c>
      <c r="O309" s="310"/>
      <c r="P309" s="310"/>
    </row>
    <row r="310" spans="1:16" ht="57" customHeight="1" x14ac:dyDescent="0.2">
      <c r="A310" s="306" t="s">
        <v>94</v>
      </c>
      <c r="B310" s="307"/>
      <c r="C310" s="308" t="s">
        <v>942</v>
      </c>
      <c r="D310" s="308"/>
      <c r="E310" s="93" t="s">
        <v>115</v>
      </c>
      <c r="F310" s="93" t="s">
        <v>83</v>
      </c>
      <c r="G310" s="93" t="s">
        <v>230</v>
      </c>
      <c r="H310" s="93" t="s">
        <v>95</v>
      </c>
      <c r="I310" s="309">
        <v>13484400</v>
      </c>
      <c r="J310" s="309"/>
      <c r="K310" s="309"/>
      <c r="L310" s="309">
        <v>12624177.1</v>
      </c>
      <c r="M310" s="309"/>
      <c r="N310" s="310">
        <v>93.620606775236567</v>
      </c>
      <c r="O310" s="310"/>
      <c r="P310" s="310"/>
    </row>
    <row r="311" spans="1:16" ht="36" customHeight="1" x14ac:dyDescent="0.2">
      <c r="A311" s="306" t="s">
        <v>209</v>
      </c>
      <c r="B311" s="307"/>
      <c r="C311" s="308" t="s">
        <v>942</v>
      </c>
      <c r="D311" s="308"/>
      <c r="E311" s="93" t="s">
        <v>115</v>
      </c>
      <c r="F311" s="93" t="s">
        <v>83</v>
      </c>
      <c r="G311" s="93" t="s">
        <v>230</v>
      </c>
      <c r="H311" s="93" t="s">
        <v>210</v>
      </c>
      <c r="I311" s="309">
        <v>13484400</v>
      </c>
      <c r="J311" s="309"/>
      <c r="K311" s="309"/>
      <c r="L311" s="309">
        <v>12624177.1</v>
      </c>
      <c r="M311" s="309"/>
      <c r="N311" s="310">
        <v>93.620606775236567</v>
      </c>
      <c r="O311" s="310"/>
      <c r="P311" s="310"/>
    </row>
    <row r="312" spans="1:16" ht="42" customHeight="1" x14ac:dyDescent="0.2">
      <c r="A312" s="306" t="s">
        <v>110</v>
      </c>
      <c r="B312" s="307"/>
      <c r="C312" s="308" t="s">
        <v>942</v>
      </c>
      <c r="D312" s="308"/>
      <c r="E312" s="93" t="s">
        <v>115</v>
      </c>
      <c r="F312" s="93" t="s">
        <v>83</v>
      </c>
      <c r="G312" s="93" t="s">
        <v>230</v>
      </c>
      <c r="H312" s="93" t="s">
        <v>111</v>
      </c>
      <c r="I312" s="309">
        <v>130450</v>
      </c>
      <c r="J312" s="309"/>
      <c r="K312" s="309"/>
      <c r="L312" s="309">
        <v>89512.3</v>
      </c>
      <c r="M312" s="309"/>
      <c r="N312" s="310">
        <v>68.618091222690694</v>
      </c>
      <c r="O312" s="310"/>
      <c r="P312" s="310"/>
    </row>
    <row r="313" spans="1:16" ht="45.75" customHeight="1" x14ac:dyDescent="0.2">
      <c r="A313" s="306" t="s">
        <v>112</v>
      </c>
      <c r="B313" s="307"/>
      <c r="C313" s="308" t="s">
        <v>942</v>
      </c>
      <c r="D313" s="308"/>
      <c r="E313" s="93" t="s">
        <v>115</v>
      </c>
      <c r="F313" s="93" t="s">
        <v>83</v>
      </c>
      <c r="G313" s="93" t="s">
        <v>230</v>
      </c>
      <c r="H313" s="93" t="s">
        <v>113</v>
      </c>
      <c r="I313" s="309">
        <v>130450</v>
      </c>
      <c r="J313" s="309"/>
      <c r="K313" s="309"/>
      <c r="L313" s="309">
        <v>89512.3</v>
      </c>
      <c r="M313" s="309"/>
      <c r="N313" s="310">
        <v>68.618091222690694</v>
      </c>
      <c r="O313" s="310"/>
      <c r="P313" s="310"/>
    </row>
    <row r="314" spans="1:16" ht="66.75" customHeight="1" x14ac:dyDescent="0.2">
      <c r="A314" s="306" t="s">
        <v>233</v>
      </c>
      <c r="B314" s="307"/>
      <c r="C314" s="308" t="s">
        <v>942</v>
      </c>
      <c r="D314" s="308"/>
      <c r="E314" s="93" t="s">
        <v>115</v>
      </c>
      <c r="F314" s="93" t="s">
        <v>83</v>
      </c>
      <c r="G314" s="93" t="s">
        <v>234</v>
      </c>
      <c r="H314" s="93"/>
      <c r="I314" s="309">
        <v>1454387.29</v>
      </c>
      <c r="J314" s="309"/>
      <c r="K314" s="309"/>
      <c r="L314" s="309">
        <v>1343543.85</v>
      </c>
      <c r="M314" s="309"/>
      <c r="N314" s="310">
        <v>92.378684772472127</v>
      </c>
      <c r="O314" s="310"/>
      <c r="P314" s="310"/>
    </row>
    <row r="315" spans="1:16" ht="34.5" customHeight="1" x14ac:dyDescent="0.2">
      <c r="A315" s="306" t="s">
        <v>353</v>
      </c>
      <c r="B315" s="307"/>
      <c r="C315" s="308" t="s">
        <v>942</v>
      </c>
      <c r="D315" s="308"/>
      <c r="E315" s="93" t="s">
        <v>115</v>
      </c>
      <c r="F315" s="93" t="s">
        <v>83</v>
      </c>
      <c r="G315" s="93" t="s">
        <v>354</v>
      </c>
      <c r="H315" s="93"/>
      <c r="I315" s="309">
        <v>1454387.29</v>
      </c>
      <c r="J315" s="309"/>
      <c r="K315" s="309"/>
      <c r="L315" s="309">
        <v>1343543.85</v>
      </c>
      <c r="M315" s="309"/>
      <c r="N315" s="310">
        <v>92.378684772472127</v>
      </c>
      <c r="O315" s="310"/>
      <c r="P315" s="310"/>
    </row>
    <row r="316" spans="1:16" ht="114.75" customHeight="1" x14ac:dyDescent="0.2">
      <c r="A316" s="306" t="s">
        <v>355</v>
      </c>
      <c r="B316" s="307"/>
      <c r="C316" s="308" t="s">
        <v>942</v>
      </c>
      <c r="D316" s="308"/>
      <c r="E316" s="93" t="s">
        <v>115</v>
      </c>
      <c r="F316" s="93" t="s">
        <v>83</v>
      </c>
      <c r="G316" s="93" t="s">
        <v>356</v>
      </c>
      <c r="H316" s="93"/>
      <c r="I316" s="309">
        <v>1454387.29</v>
      </c>
      <c r="J316" s="309"/>
      <c r="K316" s="309"/>
      <c r="L316" s="309">
        <v>1343543.85</v>
      </c>
      <c r="M316" s="309"/>
      <c r="N316" s="310">
        <v>92.378684772472127</v>
      </c>
      <c r="O316" s="310"/>
      <c r="P316" s="310"/>
    </row>
    <row r="317" spans="1:16" ht="50.25" customHeight="1" x14ac:dyDescent="0.2">
      <c r="A317" s="306" t="s">
        <v>357</v>
      </c>
      <c r="B317" s="307"/>
      <c r="C317" s="308" t="s">
        <v>942</v>
      </c>
      <c r="D317" s="308"/>
      <c r="E317" s="93" t="s">
        <v>115</v>
      </c>
      <c r="F317" s="93" t="s">
        <v>83</v>
      </c>
      <c r="G317" s="93" t="s">
        <v>358</v>
      </c>
      <c r="H317" s="93"/>
      <c r="I317" s="309">
        <v>1454387.29</v>
      </c>
      <c r="J317" s="309"/>
      <c r="K317" s="309"/>
      <c r="L317" s="309">
        <v>1343543.85</v>
      </c>
      <c r="M317" s="309"/>
      <c r="N317" s="310">
        <v>92.378684772472127</v>
      </c>
      <c r="O317" s="310"/>
      <c r="P317" s="310"/>
    </row>
    <row r="318" spans="1:16" ht="75.75" customHeight="1" x14ac:dyDescent="0.2">
      <c r="A318" s="306" t="s">
        <v>94</v>
      </c>
      <c r="B318" s="307"/>
      <c r="C318" s="308" t="s">
        <v>942</v>
      </c>
      <c r="D318" s="308"/>
      <c r="E318" s="93" t="s">
        <v>115</v>
      </c>
      <c r="F318" s="93" t="s">
        <v>83</v>
      </c>
      <c r="G318" s="93" t="s">
        <v>358</v>
      </c>
      <c r="H318" s="93" t="s">
        <v>95</v>
      </c>
      <c r="I318" s="309">
        <v>420546</v>
      </c>
      <c r="J318" s="309"/>
      <c r="K318" s="309"/>
      <c r="L318" s="309">
        <v>379316</v>
      </c>
      <c r="M318" s="309"/>
      <c r="N318" s="310">
        <v>90.196078431372555</v>
      </c>
      <c r="O318" s="310"/>
      <c r="P318" s="310"/>
    </row>
    <row r="319" spans="1:16" ht="40.5" customHeight="1" x14ac:dyDescent="0.2">
      <c r="A319" s="306" t="s">
        <v>209</v>
      </c>
      <c r="B319" s="307"/>
      <c r="C319" s="308" t="s">
        <v>942</v>
      </c>
      <c r="D319" s="308"/>
      <c r="E319" s="93" t="s">
        <v>115</v>
      </c>
      <c r="F319" s="93" t="s">
        <v>83</v>
      </c>
      <c r="G319" s="93" t="s">
        <v>358</v>
      </c>
      <c r="H319" s="93" t="s">
        <v>210</v>
      </c>
      <c r="I319" s="309">
        <v>420546</v>
      </c>
      <c r="J319" s="309"/>
      <c r="K319" s="309"/>
      <c r="L319" s="309">
        <v>379316</v>
      </c>
      <c r="M319" s="309"/>
      <c r="N319" s="310">
        <v>90.196078431372555</v>
      </c>
      <c r="O319" s="310"/>
      <c r="P319" s="310"/>
    </row>
    <row r="320" spans="1:16" ht="38.25" customHeight="1" x14ac:dyDescent="0.2">
      <c r="A320" s="306" t="s">
        <v>110</v>
      </c>
      <c r="B320" s="307"/>
      <c r="C320" s="308" t="s">
        <v>942</v>
      </c>
      <c r="D320" s="308"/>
      <c r="E320" s="93" t="s">
        <v>115</v>
      </c>
      <c r="F320" s="93" t="s">
        <v>83</v>
      </c>
      <c r="G320" s="93" t="s">
        <v>358</v>
      </c>
      <c r="H320" s="93" t="s">
        <v>111</v>
      </c>
      <c r="I320" s="309">
        <v>69613.350000000006</v>
      </c>
      <c r="J320" s="309"/>
      <c r="K320" s="309"/>
      <c r="L320" s="309">
        <v>0</v>
      </c>
      <c r="M320" s="309"/>
      <c r="N320" s="310">
        <v>0</v>
      </c>
      <c r="O320" s="310"/>
      <c r="P320" s="310"/>
    </row>
    <row r="321" spans="1:16" ht="42" customHeight="1" x14ac:dyDescent="0.2">
      <c r="A321" s="306" t="s">
        <v>112</v>
      </c>
      <c r="B321" s="307"/>
      <c r="C321" s="308" t="s">
        <v>942</v>
      </c>
      <c r="D321" s="308"/>
      <c r="E321" s="93" t="s">
        <v>115</v>
      </c>
      <c r="F321" s="93" t="s">
        <v>83</v>
      </c>
      <c r="G321" s="93" t="s">
        <v>358</v>
      </c>
      <c r="H321" s="93" t="s">
        <v>113</v>
      </c>
      <c r="I321" s="309">
        <v>69613.350000000006</v>
      </c>
      <c r="J321" s="309"/>
      <c r="K321" s="309"/>
      <c r="L321" s="309">
        <v>0</v>
      </c>
      <c r="M321" s="309"/>
      <c r="N321" s="310">
        <v>0</v>
      </c>
      <c r="O321" s="310"/>
      <c r="P321" s="310"/>
    </row>
    <row r="322" spans="1:16" ht="48" customHeight="1" x14ac:dyDescent="0.2">
      <c r="A322" s="306" t="s">
        <v>215</v>
      </c>
      <c r="B322" s="307"/>
      <c r="C322" s="308" t="s">
        <v>942</v>
      </c>
      <c r="D322" s="308"/>
      <c r="E322" s="93" t="s">
        <v>115</v>
      </c>
      <c r="F322" s="93" t="s">
        <v>83</v>
      </c>
      <c r="G322" s="93" t="s">
        <v>358</v>
      </c>
      <c r="H322" s="93" t="s">
        <v>216</v>
      </c>
      <c r="I322" s="309">
        <v>964227.94</v>
      </c>
      <c r="J322" s="309"/>
      <c r="K322" s="309"/>
      <c r="L322" s="309">
        <v>964227.85</v>
      </c>
      <c r="M322" s="309"/>
      <c r="N322" s="310">
        <v>99.999990666107436</v>
      </c>
      <c r="O322" s="310"/>
      <c r="P322" s="310"/>
    </row>
    <row r="323" spans="1:16" ht="30" customHeight="1" x14ac:dyDescent="0.2">
      <c r="A323" s="306" t="s">
        <v>217</v>
      </c>
      <c r="B323" s="307"/>
      <c r="C323" s="308" t="s">
        <v>942</v>
      </c>
      <c r="D323" s="308"/>
      <c r="E323" s="93" t="s">
        <v>115</v>
      </c>
      <c r="F323" s="93" t="s">
        <v>83</v>
      </c>
      <c r="G323" s="93" t="s">
        <v>358</v>
      </c>
      <c r="H323" s="93" t="s">
        <v>218</v>
      </c>
      <c r="I323" s="309">
        <v>659126.09</v>
      </c>
      <c r="J323" s="309"/>
      <c r="K323" s="309"/>
      <c r="L323" s="309">
        <v>659126</v>
      </c>
      <c r="M323" s="309"/>
      <c r="N323" s="310">
        <v>99.999986345556437</v>
      </c>
      <c r="O323" s="310"/>
      <c r="P323" s="310"/>
    </row>
    <row r="324" spans="1:16" ht="28.5" customHeight="1" x14ac:dyDescent="0.2">
      <c r="A324" s="306" t="s">
        <v>231</v>
      </c>
      <c r="B324" s="307"/>
      <c r="C324" s="308" t="s">
        <v>942</v>
      </c>
      <c r="D324" s="308"/>
      <c r="E324" s="93" t="s">
        <v>115</v>
      </c>
      <c r="F324" s="93" t="s">
        <v>83</v>
      </c>
      <c r="G324" s="93" t="s">
        <v>358</v>
      </c>
      <c r="H324" s="93" t="s">
        <v>232</v>
      </c>
      <c r="I324" s="309">
        <v>305101.84999999998</v>
      </c>
      <c r="J324" s="309"/>
      <c r="K324" s="309"/>
      <c r="L324" s="309">
        <v>305101.84999999998</v>
      </c>
      <c r="M324" s="309"/>
      <c r="N324" s="310">
        <v>100</v>
      </c>
      <c r="O324" s="310"/>
      <c r="P324" s="310"/>
    </row>
    <row r="325" spans="1:16" ht="31.5" customHeight="1" x14ac:dyDescent="0.2">
      <c r="A325" s="420" t="s">
        <v>359</v>
      </c>
      <c r="B325" s="421"/>
      <c r="C325" s="375" t="s">
        <v>942</v>
      </c>
      <c r="D325" s="375"/>
      <c r="E325" s="97" t="s">
        <v>115</v>
      </c>
      <c r="F325" s="97" t="s">
        <v>360</v>
      </c>
      <c r="G325" s="97"/>
      <c r="H325" s="97"/>
      <c r="I325" s="376">
        <v>5151000</v>
      </c>
      <c r="J325" s="376"/>
      <c r="K325" s="376"/>
      <c r="L325" s="376">
        <v>4792367.34</v>
      </c>
      <c r="M325" s="376"/>
      <c r="N325" s="422">
        <v>93.037610949330229</v>
      </c>
      <c r="O325" s="422"/>
      <c r="P325" s="422"/>
    </row>
    <row r="326" spans="1:16" ht="30.75" customHeight="1" x14ac:dyDescent="0.2">
      <c r="A326" s="306" t="s">
        <v>123</v>
      </c>
      <c r="B326" s="307"/>
      <c r="C326" s="308" t="s">
        <v>942</v>
      </c>
      <c r="D326" s="308"/>
      <c r="E326" s="93" t="s">
        <v>115</v>
      </c>
      <c r="F326" s="93" t="s">
        <v>360</v>
      </c>
      <c r="G326" s="93" t="s">
        <v>124</v>
      </c>
      <c r="H326" s="93"/>
      <c r="I326" s="309">
        <v>5151000</v>
      </c>
      <c r="J326" s="309"/>
      <c r="K326" s="309"/>
      <c r="L326" s="309">
        <v>4792367.34</v>
      </c>
      <c r="M326" s="309"/>
      <c r="N326" s="310">
        <v>93.037610949330229</v>
      </c>
      <c r="O326" s="310"/>
      <c r="P326" s="310"/>
    </row>
    <row r="327" spans="1:16" ht="50.25" customHeight="1" x14ac:dyDescent="0.2">
      <c r="A327" s="306" t="s">
        <v>361</v>
      </c>
      <c r="B327" s="307"/>
      <c r="C327" s="308" t="s">
        <v>942</v>
      </c>
      <c r="D327" s="308"/>
      <c r="E327" s="93" t="s">
        <v>115</v>
      </c>
      <c r="F327" s="93" t="s">
        <v>360</v>
      </c>
      <c r="G327" s="93" t="s">
        <v>362</v>
      </c>
      <c r="H327" s="93"/>
      <c r="I327" s="309">
        <v>1342000</v>
      </c>
      <c r="J327" s="309"/>
      <c r="K327" s="309"/>
      <c r="L327" s="309">
        <v>1305871.22</v>
      </c>
      <c r="M327" s="309"/>
      <c r="N327" s="310">
        <v>97.307840536512671</v>
      </c>
      <c r="O327" s="310"/>
      <c r="P327" s="310"/>
    </row>
    <row r="328" spans="1:16" ht="45" customHeight="1" x14ac:dyDescent="0.2">
      <c r="A328" s="306" t="s">
        <v>363</v>
      </c>
      <c r="B328" s="307"/>
      <c r="C328" s="308" t="s">
        <v>942</v>
      </c>
      <c r="D328" s="308"/>
      <c r="E328" s="93" t="s">
        <v>115</v>
      </c>
      <c r="F328" s="93" t="s">
        <v>360</v>
      </c>
      <c r="G328" s="93" t="s">
        <v>364</v>
      </c>
      <c r="H328" s="93"/>
      <c r="I328" s="309">
        <v>1342000</v>
      </c>
      <c r="J328" s="309"/>
      <c r="K328" s="309"/>
      <c r="L328" s="309">
        <v>1305871.22</v>
      </c>
      <c r="M328" s="309"/>
      <c r="N328" s="310">
        <v>97.307840536512671</v>
      </c>
      <c r="O328" s="310"/>
      <c r="P328" s="310"/>
    </row>
    <row r="329" spans="1:16" ht="36.75" customHeight="1" x14ac:dyDescent="0.2">
      <c r="A329" s="306" t="s">
        <v>365</v>
      </c>
      <c r="B329" s="307"/>
      <c r="C329" s="308" t="s">
        <v>942</v>
      </c>
      <c r="D329" s="308"/>
      <c r="E329" s="93" t="s">
        <v>115</v>
      </c>
      <c r="F329" s="93" t="s">
        <v>360</v>
      </c>
      <c r="G329" s="93" t="s">
        <v>366</v>
      </c>
      <c r="H329" s="93"/>
      <c r="I329" s="309">
        <v>1342000</v>
      </c>
      <c r="J329" s="309"/>
      <c r="K329" s="309"/>
      <c r="L329" s="309">
        <v>1305871.22</v>
      </c>
      <c r="M329" s="309"/>
      <c r="N329" s="310">
        <v>97.307840536512671</v>
      </c>
      <c r="O329" s="310"/>
      <c r="P329" s="310"/>
    </row>
    <row r="330" spans="1:16" ht="39" customHeight="1" x14ac:dyDescent="0.2">
      <c r="A330" s="306" t="s">
        <v>110</v>
      </c>
      <c r="B330" s="307"/>
      <c r="C330" s="308" t="s">
        <v>942</v>
      </c>
      <c r="D330" s="308"/>
      <c r="E330" s="93" t="s">
        <v>115</v>
      </c>
      <c r="F330" s="93" t="s">
        <v>360</v>
      </c>
      <c r="G330" s="93" t="s">
        <v>366</v>
      </c>
      <c r="H330" s="93" t="s">
        <v>111</v>
      </c>
      <c r="I330" s="309">
        <v>1342000</v>
      </c>
      <c r="J330" s="309"/>
      <c r="K330" s="309"/>
      <c r="L330" s="309">
        <v>1305871.22</v>
      </c>
      <c r="M330" s="309"/>
      <c r="N330" s="310">
        <v>97.307840536512671</v>
      </c>
      <c r="O330" s="310"/>
      <c r="P330" s="310"/>
    </row>
    <row r="331" spans="1:16" ht="41.25" customHeight="1" x14ac:dyDescent="0.2">
      <c r="A331" s="306" t="s">
        <v>112</v>
      </c>
      <c r="B331" s="307"/>
      <c r="C331" s="308" t="s">
        <v>942</v>
      </c>
      <c r="D331" s="308"/>
      <c r="E331" s="93" t="s">
        <v>115</v>
      </c>
      <c r="F331" s="93" t="s">
        <v>360</v>
      </c>
      <c r="G331" s="93" t="s">
        <v>366</v>
      </c>
      <c r="H331" s="93" t="s">
        <v>113</v>
      </c>
      <c r="I331" s="309">
        <v>1342000</v>
      </c>
      <c r="J331" s="309"/>
      <c r="K331" s="309"/>
      <c r="L331" s="309">
        <v>1305871.22</v>
      </c>
      <c r="M331" s="309"/>
      <c r="N331" s="310">
        <v>97.307840536512671</v>
      </c>
      <c r="O331" s="310"/>
      <c r="P331" s="310"/>
    </row>
    <row r="332" spans="1:16" ht="57" customHeight="1" x14ac:dyDescent="0.2">
      <c r="A332" s="306" t="s">
        <v>125</v>
      </c>
      <c r="B332" s="307"/>
      <c r="C332" s="308" t="s">
        <v>942</v>
      </c>
      <c r="D332" s="308"/>
      <c r="E332" s="93" t="s">
        <v>115</v>
      </c>
      <c r="F332" s="93" t="s">
        <v>360</v>
      </c>
      <c r="G332" s="93" t="s">
        <v>126</v>
      </c>
      <c r="H332" s="93"/>
      <c r="I332" s="309">
        <v>3809000</v>
      </c>
      <c r="J332" s="309"/>
      <c r="K332" s="309"/>
      <c r="L332" s="309">
        <v>3486496.12</v>
      </c>
      <c r="M332" s="309"/>
      <c r="N332" s="310">
        <v>91.533108952480973</v>
      </c>
      <c r="O332" s="310"/>
      <c r="P332" s="310"/>
    </row>
    <row r="333" spans="1:16" ht="41.25" customHeight="1" x14ac:dyDescent="0.2">
      <c r="A333" s="306" t="s">
        <v>127</v>
      </c>
      <c r="B333" s="307"/>
      <c r="C333" s="308" t="s">
        <v>942</v>
      </c>
      <c r="D333" s="308"/>
      <c r="E333" s="93" t="s">
        <v>115</v>
      </c>
      <c r="F333" s="93" t="s">
        <v>360</v>
      </c>
      <c r="G333" s="93" t="s">
        <v>128</v>
      </c>
      <c r="H333" s="93"/>
      <c r="I333" s="309">
        <v>3809000</v>
      </c>
      <c r="J333" s="309"/>
      <c r="K333" s="309"/>
      <c r="L333" s="309">
        <v>3486496.12</v>
      </c>
      <c r="M333" s="309"/>
      <c r="N333" s="310">
        <v>91.533108952480973</v>
      </c>
      <c r="O333" s="310"/>
      <c r="P333" s="310"/>
    </row>
    <row r="334" spans="1:16" ht="62.25" customHeight="1" x14ac:dyDescent="0.2">
      <c r="A334" s="306" t="s">
        <v>129</v>
      </c>
      <c r="B334" s="307"/>
      <c r="C334" s="308" t="s">
        <v>942</v>
      </c>
      <c r="D334" s="308"/>
      <c r="E334" s="93" t="s">
        <v>115</v>
      </c>
      <c r="F334" s="93" t="s">
        <v>360</v>
      </c>
      <c r="G334" s="93" t="s">
        <v>130</v>
      </c>
      <c r="H334" s="93"/>
      <c r="I334" s="309">
        <v>3609000</v>
      </c>
      <c r="J334" s="309"/>
      <c r="K334" s="309"/>
      <c r="L334" s="309">
        <v>3348977.69</v>
      </c>
      <c r="M334" s="309"/>
      <c r="N334" s="310">
        <v>92.795170130229977</v>
      </c>
      <c r="O334" s="310"/>
      <c r="P334" s="310"/>
    </row>
    <row r="335" spans="1:16" ht="34.5" customHeight="1" x14ac:dyDescent="0.2">
      <c r="A335" s="306" t="s">
        <v>110</v>
      </c>
      <c r="B335" s="307"/>
      <c r="C335" s="308" t="s">
        <v>942</v>
      </c>
      <c r="D335" s="308"/>
      <c r="E335" s="93" t="s">
        <v>115</v>
      </c>
      <c r="F335" s="93" t="s">
        <v>360</v>
      </c>
      <c r="G335" s="93" t="s">
        <v>130</v>
      </c>
      <c r="H335" s="93" t="s">
        <v>111</v>
      </c>
      <c r="I335" s="309">
        <v>3609000</v>
      </c>
      <c r="J335" s="309"/>
      <c r="K335" s="309"/>
      <c r="L335" s="309">
        <v>3348977.69</v>
      </c>
      <c r="M335" s="309"/>
      <c r="N335" s="310">
        <v>92.795170130229977</v>
      </c>
      <c r="O335" s="310"/>
      <c r="P335" s="310"/>
    </row>
    <row r="336" spans="1:16" ht="44.25" customHeight="1" x14ac:dyDescent="0.2">
      <c r="A336" s="306" t="s">
        <v>112</v>
      </c>
      <c r="B336" s="307"/>
      <c r="C336" s="308" t="s">
        <v>942</v>
      </c>
      <c r="D336" s="308"/>
      <c r="E336" s="93" t="s">
        <v>115</v>
      </c>
      <c r="F336" s="93" t="s">
        <v>360</v>
      </c>
      <c r="G336" s="93" t="s">
        <v>130</v>
      </c>
      <c r="H336" s="93" t="s">
        <v>113</v>
      </c>
      <c r="I336" s="309">
        <v>3609000</v>
      </c>
      <c r="J336" s="309"/>
      <c r="K336" s="309"/>
      <c r="L336" s="309">
        <v>3348977.69</v>
      </c>
      <c r="M336" s="309"/>
      <c r="N336" s="310">
        <v>92.795170130229977</v>
      </c>
      <c r="O336" s="310"/>
      <c r="P336" s="310"/>
    </row>
    <row r="337" spans="1:16" ht="73.5" customHeight="1" x14ac:dyDescent="0.2">
      <c r="A337" s="306" t="s">
        <v>367</v>
      </c>
      <c r="B337" s="307"/>
      <c r="C337" s="308" t="s">
        <v>942</v>
      </c>
      <c r="D337" s="308"/>
      <c r="E337" s="93" t="s">
        <v>115</v>
      </c>
      <c r="F337" s="93" t="s">
        <v>360</v>
      </c>
      <c r="G337" s="93" t="s">
        <v>368</v>
      </c>
      <c r="H337" s="93"/>
      <c r="I337" s="309">
        <v>200000</v>
      </c>
      <c r="J337" s="309"/>
      <c r="K337" s="309"/>
      <c r="L337" s="309">
        <v>137518.43</v>
      </c>
      <c r="M337" s="309"/>
      <c r="N337" s="310">
        <v>68.759214999999998</v>
      </c>
      <c r="O337" s="310"/>
      <c r="P337" s="310"/>
    </row>
    <row r="338" spans="1:16" ht="33" customHeight="1" x14ac:dyDescent="0.2">
      <c r="A338" s="306" t="s">
        <v>110</v>
      </c>
      <c r="B338" s="307"/>
      <c r="C338" s="308" t="s">
        <v>942</v>
      </c>
      <c r="D338" s="308"/>
      <c r="E338" s="93" t="s">
        <v>115</v>
      </c>
      <c r="F338" s="93" t="s">
        <v>360</v>
      </c>
      <c r="G338" s="93" t="s">
        <v>368</v>
      </c>
      <c r="H338" s="93" t="s">
        <v>111</v>
      </c>
      <c r="I338" s="309">
        <v>200000</v>
      </c>
      <c r="J338" s="309"/>
      <c r="K338" s="309"/>
      <c r="L338" s="309">
        <v>137518.43</v>
      </c>
      <c r="M338" s="309"/>
      <c r="N338" s="310">
        <v>68.759214999999998</v>
      </c>
      <c r="O338" s="310"/>
      <c r="P338" s="310"/>
    </row>
    <row r="339" spans="1:16" ht="43.5" customHeight="1" x14ac:dyDescent="0.2">
      <c r="A339" s="306" t="s">
        <v>112</v>
      </c>
      <c r="B339" s="307"/>
      <c r="C339" s="308" t="s">
        <v>942</v>
      </c>
      <c r="D339" s="308"/>
      <c r="E339" s="93" t="s">
        <v>115</v>
      </c>
      <c r="F339" s="93" t="s">
        <v>360</v>
      </c>
      <c r="G339" s="93" t="s">
        <v>368</v>
      </c>
      <c r="H339" s="93" t="s">
        <v>113</v>
      </c>
      <c r="I339" s="309">
        <v>200000</v>
      </c>
      <c r="J339" s="309"/>
      <c r="K339" s="309"/>
      <c r="L339" s="309">
        <v>137518.43</v>
      </c>
      <c r="M339" s="309"/>
      <c r="N339" s="310">
        <v>68.759214999999998</v>
      </c>
      <c r="O339" s="310"/>
      <c r="P339" s="310"/>
    </row>
    <row r="340" spans="1:16" ht="24.75" customHeight="1" x14ac:dyDescent="0.2">
      <c r="A340" s="420" t="s">
        <v>369</v>
      </c>
      <c r="B340" s="421"/>
      <c r="C340" s="375" t="s">
        <v>942</v>
      </c>
      <c r="D340" s="375"/>
      <c r="E340" s="97" t="s">
        <v>115</v>
      </c>
      <c r="F340" s="97" t="s">
        <v>186</v>
      </c>
      <c r="G340" s="97"/>
      <c r="H340" s="97"/>
      <c r="I340" s="376">
        <v>255302.42</v>
      </c>
      <c r="J340" s="376"/>
      <c r="K340" s="376"/>
      <c r="L340" s="376">
        <v>254920</v>
      </c>
      <c r="M340" s="376"/>
      <c r="N340" s="422">
        <v>99.850209018778585</v>
      </c>
      <c r="O340" s="422"/>
      <c r="P340" s="422"/>
    </row>
    <row r="341" spans="1:16" ht="32.25" customHeight="1" x14ac:dyDescent="0.2">
      <c r="A341" s="306" t="s">
        <v>370</v>
      </c>
      <c r="B341" s="307"/>
      <c r="C341" s="308" t="s">
        <v>942</v>
      </c>
      <c r="D341" s="308"/>
      <c r="E341" s="93" t="s">
        <v>115</v>
      </c>
      <c r="F341" s="93" t="s">
        <v>186</v>
      </c>
      <c r="G341" s="93" t="s">
        <v>371</v>
      </c>
      <c r="H341" s="93"/>
      <c r="I341" s="309">
        <v>255302.42</v>
      </c>
      <c r="J341" s="309"/>
      <c r="K341" s="309"/>
      <c r="L341" s="309">
        <v>254920</v>
      </c>
      <c r="M341" s="309"/>
      <c r="N341" s="310">
        <v>99.850209018778585</v>
      </c>
      <c r="O341" s="310"/>
      <c r="P341" s="310"/>
    </row>
    <row r="342" spans="1:16" ht="37.5" customHeight="1" x14ac:dyDescent="0.2">
      <c r="A342" s="306" t="s">
        <v>372</v>
      </c>
      <c r="B342" s="307"/>
      <c r="C342" s="308" t="s">
        <v>942</v>
      </c>
      <c r="D342" s="308"/>
      <c r="E342" s="93" t="s">
        <v>115</v>
      </c>
      <c r="F342" s="93" t="s">
        <v>186</v>
      </c>
      <c r="G342" s="93" t="s">
        <v>373</v>
      </c>
      <c r="H342" s="93"/>
      <c r="I342" s="309">
        <v>255302.42</v>
      </c>
      <c r="J342" s="309"/>
      <c r="K342" s="309"/>
      <c r="L342" s="309">
        <v>254920</v>
      </c>
      <c r="M342" s="309"/>
      <c r="N342" s="310">
        <v>99.850209018778585</v>
      </c>
      <c r="O342" s="310"/>
      <c r="P342" s="310"/>
    </row>
    <row r="343" spans="1:16" ht="32.25" customHeight="1" x14ac:dyDescent="0.2">
      <c r="A343" s="306" t="s">
        <v>374</v>
      </c>
      <c r="B343" s="307"/>
      <c r="C343" s="308" t="s">
        <v>942</v>
      </c>
      <c r="D343" s="308"/>
      <c r="E343" s="93" t="s">
        <v>115</v>
      </c>
      <c r="F343" s="93" t="s">
        <v>186</v>
      </c>
      <c r="G343" s="93" t="s">
        <v>375</v>
      </c>
      <c r="H343" s="93"/>
      <c r="I343" s="309">
        <v>255302.42</v>
      </c>
      <c r="J343" s="309"/>
      <c r="K343" s="309"/>
      <c r="L343" s="309">
        <v>254920</v>
      </c>
      <c r="M343" s="309"/>
      <c r="N343" s="310">
        <v>99.850209018778585</v>
      </c>
      <c r="O343" s="310"/>
      <c r="P343" s="310"/>
    </row>
    <row r="344" spans="1:16" ht="49.5" customHeight="1" x14ac:dyDescent="0.2">
      <c r="A344" s="306" t="s">
        <v>376</v>
      </c>
      <c r="B344" s="307"/>
      <c r="C344" s="308" t="s">
        <v>942</v>
      </c>
      <c r="D344" s="308"/>
      <c r="E344" s="93" t="s">
        <v>115</v>
      </c>
      <c r="F344" s="93" t="s">
        <v>186</v>
      </c>
      <c r="G344" s="93" t="s">
        <v>377</v>
      </c>
      <c r="H344" s="93"/>
      <c r="I344" s="309">
        <v>255302.42</v>
      </c>
      <c r="J344" s="309"/>
      <c r="K344" s="309"/>
      <c r="L344" s="309">
        <v>254920</v>
      </c>
      <c r="M344" s="309"/>
      <c r="N344" s="310">
        <v>99.850209018778585</v>
      </c>
      <c r="O344" s="310"/>
      <c r="P344" s="310"/>
    </row>
    <row r="345" spans="1:16" ht="48.75" customHeight="1" x14ac:dyDescent="0.2">
      <c r="A345" s="306" t="s">
        <v>110</v>
      </c>
      <c r="B345" s="307"/>
      <c r="C345" s="308" t="s">
        <v>942</v>
      </c>
      <c r="D345" s="308"/>
      <c r="E345" s="93" t="s">
        <v>115</v>
      </c>
      <c r="F345" s="93" t="s">
        <v>186</v>
      </c>
      <c r="G345" s="93" t="s">
        <v>377</v>
      </c>
      <c r="H345" s="93" t="s">
        <v>111</v>
      </c>
      <c r="I345" s="309">
        <v>255302.42</v>
      </c>
      <c r="J345" s="309"/>
      <c r="K345" s="309"/>
      <c r="L345" s="309">
        <v>254920</v>
      </c>
      <c r="M345" s="309"/>
      <c r="N345" s="310">
        <v>99.850209018778585</v>
      </c>
      <c r="O345" s="310"/>
      <c r="P345" s="310"/>
    </row>
    <row r="346" spans="1:16" ht="44.25" customHeight="1" x14ac:dyDescent="0.2">
      <c r="A346" s="306" t="s">
        <v>112</v>
      </c>
      <c r="B346" s="307"/>
      <c r="C346" s="308" t="s">
        <v>942</v>
      </c>
      <c r="D346" s="308"/>
      <c r="E346" s="93" t="s">
        <v>115</v>
      </c>
      <c r="F346" s="93" t="s">
        <v>186</v>
      </c>
      <c r="G346" s="93" t="s">
        <v>377</v>
      </c>
      <c r="H346" s="93" t="s">
        <v>113</v>
      </c>
      <c r="I346" s="309">
        <v>255302.42</v>
      </c>
      <c r="J346" s="309"/>
      <c r="K346" s="309"/>
      <c r="L346" s="309">
        <v>254920</v>
      </c>
      <c r="M346" s="309"/>
      <c r="N346" s="310">
        <v>99.850209018778585</v>
      </c>
      <c r="O346" s="310"/>
      <c r="P346" s="310"/>
    </row>
    <row r="347" spans="1:16" ht="31.5" customHeight="1" x14ac:dyDescent="0.2">
      <c r="A347" s="420" t="s">
        <v>378</v>
      </c>
      <c r="B347" s="421"/>
      <c r="C347" s="375" t="s">
        <v>942</v>
      </c>
      <c r="D347" s="375"/>
      <c r="E347" s="97" t="s">
        <v>115</v>
      </c>
      <c r="F347" s="97" t="s">
        <v>379</v>
      </c>
      <c r="G347" s="97"/>
      <c r="H347" s="97"/>
      <c r="I347" s="376">
        <v>58425800</v>
      </c>
      <c r="J347" s="376"/>
      <c r="K347" s="376"/>
      <c r="L347" s="376">
        <v>46963828.079999998</v>
      </c>
      <c r="M347" s="376"/>
      <c r="N347" s="422">
        <v>80.382002608436679</v>
      </c>
      <c r="O347" s="422"/>
      <c r="P347" s="422"/>
    </row>
    <row r="348" spans="1:16" ht="40.5" customHeight="1" x14ac:dyDescent="0.2">
      <c r="A348" s="306" t="s">
        <v>380</v>
      </c>
      <c r="B348" s="307"/>
      <c r="C348" s="308" t="s">
        <v>942</v>
      </c>
      <c r="D348" s="308"/>
      <c r="E348" s="93" t="s">
        <v>115</v>
      </c>
      <c r="F348" s="93" t="s">
        <v>379</v>
      </c>
      <c r="G348" s="93" t="s">
        <v>381</v>
      </c>
      <c r="H348" s="93"/>
      <c r="I348" s="309">
        <v>58425800</v>
      </c>
      <c r="J348" s="309"/>
      <c r="K348" s="309"/>
      <c r="L348" s="309">
        <v>46963828.079999998</v>
      </c>
      <c r="M348" s="309"/>
      <c r="N348" s="310">
        <v>80.382002608436679</v>
      </c>
      <c r="O348" s="310"/>
      <c r="P348" s="310"/>
    </row>
    <row r="349" spans="1:16" ht="36" customHeight="1" x14ac:dyDescent="0.2">
      <c r="A349" s="306" t="s">
        <v>382</v>
      </c>
      <c r="B349" s="307"/>
      <c r="C349" s="308" t="s">
        <v>942</v>
      </c>
      <c r="D349" s="308"/>
      <c r="E349" s="93" t="s">
        <v>115</v>
      </c>
      <c r="F349" s="93" t="s">
        <v>379</v>
      </c>
      <c r="G349" s="93" t="s">
        <v>383</v>
      </c>
      <c r="H349" s="93"/>
      <c r="I349" s="309">
        <v>58425800</v>
      </c>
      <c r="J349" s="309"/>
      <c r="K349" s="309"/>
      <c r="L349" s="309">
        <v>46963828.079999998</v>
      </c>
      <c r="M349" s="309"/>
      <c r="N349" s="310">
        <v>80.382002608436679</v>
      </c>
      <c r="O349" s="310"/>
      <c r="P349" s="310"/>
    </row>
    <row r="350" spans="1:16" ht="40.5" customHeight="1" x14ac:dyDescent="0.2">
      <c r="A350" s="306" t="s">
        <v>384</v>
      </c>
      <c r="B350" s="307"/>
      <c r="C350" s="308" t="s">
        <v>942</v>
      </c>
      <c r="D350" s="308"/>
      <c r="E350" s="93" t="s">
        <v>115</v>
      </c>
      <c r="F350" s="93" t="s">
        <v>379</v>
      </c>
      <c r="G350" s="93" t="s">
        <v>385</v>
      </c>
      <c r="H350" s="93"/>
      <c r="I350" s="309">
        <v>58425800</v>
      </c>
      <c r="J350" s="309"/>
      <c r="K350" s="309"/>
      <c r="L350" s="309">
        <v>46963828.079999998</v>
      </c>
      <c r="M350" s="309"/>
      <c r="N350" s="310">
        <v>80.382002608436679</v>
      </c>
      <c r="O350" s="310"/>
      <c r="P350" s="310"/>
    </row>
    <row r="351" spans="1:16" ht="73.5" customHeight="1" x14ac:dyDescent="0.2">
      <c r="A351" s="306" t="s">
        <v>386</v>
      </c>
      <c r="B351" s="307"/>
      <c r="C351" s="308" t="s">
        <v>942</v>
      </c>
      <c r="D351" s="308"/>
      <c r="E351" s="93" t="s">
        <v>115</v>
      </c>
      <c r="F351" s="93" t="s">
        <v>379</v>
      </c>
      <c r="G351" s="93" t="s">
        <v>387</v>
      </c>
      <c r="H351" s="93"/>
      <c r="I351" s="309">
        <v>8600000</v>
      </c>
      <c r="J351" s="309"/>
      <c r="K351" s="309"/>
      <c r="L351" s="309">
        <v>7868131.4900000002</v>
      </c>
      <c r="M351" s="309"/>
      <c r="N351" s="310">
        <v>91.489901046511633</v>
      </c>
      <c r="O351" s="310"/>
      <c r="P351" s="310"/>
    </row>
    <row r="352" spans="1:16" ht="41.25" customHeight="1" x14ac:dyDescent="0.2">
      <c r="A352" s="306" t="s">
        <v>110</v>
      </c>
      <c r="B352" s="307"/>
      <c r="C352" s="308" t="s">
        <v>942</v>
      </c>
      <c r="D352" s="308"/>
      <c r="E352" s="93" t="s">
        <v>115</v>
      </c>
      <c r="F352" s="93" t="s">
        <v>379</v>
      </c>
      <c r="G352" s="93" t="s">
        <v>387</v>
      </c>
      <c r="H352" s="93" t="s">
        <v>111</v>
      </c>
      <c r="I352" s="309">
        <v>8600000</v>
      </c>
      <c r="J352" s="309"/>
      <c r="K352" s="309"/>
      <c r="L352" s="309">
        <v>7868131.4900000002</v>
      </c>
      <c r="M352" s="309"/>
      <c r="N352" s="310">
        <v>91.489901046511633</v>
      </c>
      <c r="O352" s="310"/>
      <c r="P352" s="310"/>
    </row>
    <row r="353" spans="1:16" ht="42.75" customHeight="1" x14ac:dyDescent="0.2">
      <c r="A353" s="306" t="s">
        <v>112</v>
      </c>
      <c r="B353" s="307"/>
      <c r="C353" s="308" t="s">
        <v>942</v>
      </c>
      <c r="D353" s="308"/>
      <c r="E353" s="93" t="s">
        <v>115</v>
      </c>
      <c r="F353" s="93" t="s">
        <v>379</v>
      </c>
      <c r="G353" s="93" t="s">
        <v>387</v>
      </c>
      <c r="H353" s="93" t="s">
        <v>113</v>
      </c>
      <c r="I353" s="309">
        <v>8600000</v>
      </c>
      <c r="J353" s="309"/>
      <c r="K353" s="309"/>
      <c r="L353" s="309">
        <v>7868131.4900000002</v>
      </c>
      <c r="M353" s="309"/>
      <c r="N353" s="310">
        <v>91.489901046511633</v>
      </c>
      <c r="O353" s="310"/>
      <c r="P353" s="310"/>
    </row>
    <row r="354" spans="1:16" ht="76.5" customHeight="1" x14ac:dyDescent="0.2">
      <c r="A354" s="306" t="s">
        <v>388</v>
      </c>
      <c r="B354" s="307"/>
      <c r="C354" s="308" t="s">
        <v>942</v>
      </c>
      <c r="D354" s="308"/>
      <c r="E354" s="93" t="s">
        <v>115</v>
      </c>
      <c r="F354" s="93" t="s">
        <v>379</v>
      </c>
      <c r="G354" s="93" t="s">
        <v>389</v>
      </c>
      <c r="H354" s="93"/>
      <c r="I354" s="309">
        <v>30249800</v>
      </c>
      <c r="J354" s="309"/>
      <c r="K354" s="309"/>
      <c r="L354" s="309">
        <v>23698235.329999998</v>
      </c>
      <c r="M354" s="309"/>
      <c r="N354" s="310">
        <v>78.341791780441511</v>
      </c>
      <c r="O354" s="310"/>
      <c r="P354" s="310"/>
    </row>
    <row r="355" spans="1:16" ht="47.25" customHeight="1" x14ac:dyDescent="0.2">
      <c r="A355" s="306" t="s">
        <v>110</v>
      </c>
      <c r="B355" s="307"/>
      <c r="C355" s="308" t="s">
        <v>942</v>
      </c>
      <c r="D355" s="308"/>
      <c r="E355" s="93" t="s">
        <v>115</v>
      </c>
      <c r="F355" s="93" t="s">
        <v>379</v>
      </c>
      <c r="G355" s="93" t="s">
        <v>389</v>
      </c>
      <c r="H355" s="93" t="s">
        <v>111</v>
      </c>
      <c r="I355" s="309">
        <v>30249800</v>
      </c>
      <c r="J355" s="309"/>
      <c r="K355" s="309"/>
      <c r="L355" s="309">
        <v>23698235.329999998</v>
      </c>
      <c r="M355" s="309"/>
      <c r="N355" s="310">
        <v>78.341791780441511</v>
      </c>
      <c r="O355" s="310"/>
      <c r="P355" s="310"/>
    </row>
    <row r="356" spans="1:16" ht="40.5" customHeight="1" x14ac:dyDescent="0.2">
      <c r="A356" s="306" t="s">
        <v>112</v>
      </c>
      <c r="B356" s="307"/>
      <c r="C356" s="308" t="s">
        <v>942</v>
      </c>
      <c r="D356" s="308"/>
      <c r="E356" s="93" t="s">
        <v>115</v>
      </c>
      <c r="F356" s="93" t="s">
        <v>379</v>
      </c>
      <c r="G356" s="93" t="s">
        <v>389</v>
      </c>
      <c r="H356" s="93" t="s">
        <v>113</v>
      </c>
      <c r="I356" s="309">
        <v>30249800</v>
      </c>
      <c r="J356" s="309"/>
      <c r="K356" s="309"/>
      <c r="L356" s="309">
        <v>23698235.329999998</v>
      </c>
      <c r="M356" s="309"/>
      <c r="N356" s="310">
        <v>78.341791780441511</v>
      </c>
      <c r="O356" s="310"/>
      <c r="P356" s="310"/>
    </row>
    <row r="357" spans="1:16" ht="65.25" customHeight="1" x14ac:dyDescent="0.2">
      <c r="A357" s="306" t="s">
        <v>390</v>
      </c>
      <c r="B357" s="307"/>
      <c r="C357" s="308" t="s">
        <v>942</v>
      </c>
      <c r="D357" s="308"/>
      <c r="E357" s="93" t="s">
        <v>115</v>
      </c>
      <c r="F357" s="93" t="s">
        <v>379</v>
      </c>
      <c r="G357" s="93" t="s">
        <v>391</v>
      </c>
      <c r="H357" s="93"/>
      <c r="I357" s="309">
        <v>19576000</v>
      </c>
      <c r="J357" s="309"/>
      <c r="K357" s="309"/>
      <c r="L357" s="309">
        <v>15397461.26</v>
      </c>
      <c r="M357" s="309"/>
      <c r="N357" s="310">
        <v>78.65478780138946</v>
      </c>
      <c r="O357" s="310"/>
      <c r="P357" s="310"/>
    </row>
    <row r="358" spans="1:16" ht="44.25" customHeight="1" x14ac:dyDescent="0.2">
      <c r="A358" s="306" t="s">
        <v>110</v>
      </c>
      <c r="B358" s="307"/>
      <c r="C358" s="308" t="s">
        <v>942</v>
      </c>
      <c r="D358" s="308"/>
      <c r="E358" s="93" t="s">
        <v>115</v>
      </c>
      <c r="F358" s="93" t="s">
        <v>379</v>
      </c>
      <c r="G358" s="93" t="s">
        <v>391</v>
      </c>
      <c r="H358" s="93" t="s">
        <v>111</v>
      </c>
      <c r="I358" s="309">
        <v>19576000</v>
      </c>
      <c r="J358" s="309"/>
      <c r="K358" s="309"/>
      <c r="L358" s="309">
        <v>15397461.26</v>
      </c>
      <c r="M358" s="309"/>
      <c r="N358" s="310">
        <v>78.65478780138946</v>
      </c>
      <c r="O358" s="310"/>
      <c r="P358" s="310"/>
    </row>
    <row r="359" spans="1:16" ht="43.5" customHeight="1" x14ac:dyDescent="0.2">
      <c r="A359" s="306" t="s">
        <v>112</v>
      </c>
      <c r="B359" s="307"/>
      <c r="C359" s="308" t="s">
        <v>942</v>
      </c>
      <c r="D359" s="308"/>
      <c r="E359" s="93" t="s">
        <v>115</v>
      </c>
      <c r="F359" s="93" t="s">
        <v>379</v>
      </c>
      <c r="G359" s="93" t="s">
        <v>391</v>
      </c>
      <c r="H359" s="93" t="s">
        <v>113</v>
      </c>
      <c r="I359" s="309">
        <v>19576000</v>
      </c>
      <c r="J359" s="309"/>
      <c r="K359" s="309"/>
      <c r="L359" s="309">
        <v>15397461.26</v>
      </c>
      <c r="M359" s="309"/>
      <c r="N359" s="310">
        <v>78.65478780138946</v>
      </c>
      <c r="O359" s="310"/>
      <c r="P359" s="310"/>
    </row>
    <row r="360" spans="1:16" ht="32.25" customHeight="1" x14ac:dyDescent="0.2">
      <c r="A360" s="420" t="s">
        <v>392</v>
      </c>
      <c r="B360" s="421"/>
      <c r="C360" s="375" t="s">
        <v>942</v>
      </c>
      <c r="D360" s="375"/>
      <c r="E360" s="97" t="s">
        <v>115</v>
      </c>
      <c r="F360" s="97" t="s">
        <v>272</v>
      </c>
      <c r="G360" s="97"/>
      <c r="H360" s="97"/>
      <c r="I360" s="376">
        <v>1342189602.8900001</v>
      </c>
      <c r="J360" s="376"/>
      <c r="K360" s="376"/>
      <c r="L360" s="376">
        <v>1296459370.8399999</v>
      </c>
      <c r="M360" s="376"/>
      <c r="N360" s="422">
        <v>96.592863485789636</v>
      </c>
      <c r="O360" s="422"/>
      <c r="P360" s="422"/>
    </row>
    <row r="361" spans="1:16" ht="45" customHeight="1" x14ac:dyDescent="0.2">
      <c r="A361" s="306" t="s">
        <v>380</v>
      </c>
      <c r="B361" s="307"/>
      <c r="C361" s="308" t="s">
        <v>942</v>
      </c>
      <c r="D361" s="308"/>
      <c r="E361" s="93" t="s">
        <v>115</v>
      </c>
      <c r="F361" s="93" t="s">
        <v>272</v>
      </c>
      <c r="G361" s="93" t="s">
        <v>381</v>
      </c>
      <c r="H361" s="93"/>
      <c r="I361" s="309">
        <v>1316913002.8900001</v>
      </c>
      <c r="J361" s="309"/>
      <c r="K361" s="309"/>
      <c r="L361" s="309">
        <v>1271182796.77</v>
      </c>
      <c r="M361" s="309"/>
      <c r="N361" s="310">
        <v>96.527469466878685</v>
      </c>
      <c r="O361" s="310"/>
      <c r="P361" s="310"/>
    </row>
    <row r="362" spans="1:16" ht="33.75" customHeight="1" x14ac:dyDescent="0.2">
      <c r="A362" s="306" t="s">
        <v>393</v>
      </c>
      <c r="B362" s="307"/>
      <c r="C362" s="308" t="s">
        <v>942</v>
      </c>
      <c r="D362" s="308"/>
      <c r="E362" s="93" t="s">
        <v>115</v>
      </c>
      <c r="F362" s="93" t="s">
        <v>272</v>
      </c>
      <c r="G362" s="93" t="s">
        <v>394</v>
      </c>
      <c r="H362" s="93"/>
      <c r="I362" s="309">
        <v>1259434075.52</v>
      </c>
      <c r="J362" s="309"/>
      <c r="K362" s="309"/>
      <c r="L362" s="309">
        <v>1214572307.7</v>
      </c>
      <c r="M362" s="309"/>
      <c r="N362" s="310">
        <v>96.437942351093113</v>
      </c>
      <c r="O362" s="310"/>
      <c r="P362" s="310"/>
    </row>
    <row r="363" spans="1:16" ht="41.25" customHeight="1" x14ac:dyDescent="0.2">
      <c r="A363" s="306" t="s">
        <v>395</v>
      </c>
      <c r="B363" s="307"/>
      <c r="C363" s="308" t="s">
        <v>942</v>
      </c>
      <c r="D363" s="308"/>
      <c r="E363" s="93" t="s">
        <v>115</v>
      </c>
      <c r="F363" s="93" t="s">
        <v>272</v>
      </c>
      <c r="G363" s="93" t="s">
        <v>396</v>
      </c>
      <c r="H363" s="93"/>
      <c r="I363" s="309">
        <v>27291282.27</v>
      </c>
      <c r="J363" s="309"/>
      <c r="K363" s="309"/>
      <c r="L363" s="309">
        <v>23842788.210000001</v>
      </c>
      <c r="M363" s="309"/>
      <c r="N363" s="310">
        <v>87.364118600646464</v>
      </c>
      <c r="O363" s="310"/>
      <c r="P363" s="310"/>
    </row>
    <row r="364" spans="1:16" ht="58.5" customHeight="1" x14ac:dyDescent="0.2">
      <c r="A364" s="306" t="s">
        <v>397</v>
      </c>
      <c r="B364" s="307"/>
      <c r="C364" s="308" t="s">
        <v>942</v>
      </c>
      <c r="D364" s="308"/>
      <c r="E364" s="93" t="s">
        <v>115</v>
      </c>
      <c r="F364" s="93" t="s">
        <v>272</v>
      </c>
      <c r="G364" s="93" t="s">
        <v>398</v>
      </c>
      <c r="H364" s="93"/>
      <c r="I364" s="309">
        <v>27291282.27</v>
      </c>
      <c r="J364" s="309"/>
      <c r="K364" s="309"/>
      <c r="L364" s="309">
        <v>23842788.210000001</v>
      </c>
      <c r="M364" s="309"/>
      <c r="N364" s="310">
        <v>87.364118600646464</v>
      </c>
      <c r="O364" s="310"/>
      <c r="P364" s="310"/>
    </row>
    <row r="365" spans="1:16" ht="42" customHeight="1" x14ac:dyDescent="0.2">
      <c r="A365" s="306" t="s">
        <v>110</v>
      </c>
      <c r="B365" s="307"/>
      <c r="C365" s="308" t="s">
        <v>942</v>
      </c>
      <c r="D365" s="308"/>
      <c r="E365" s="93" t="s">
        <v>115</v>
      </c>
      <c r="F365" s="93" t="s">
        <v>272</v>
      </c>
      <c r="G365" s="93" t="s">
        <v>398</v>
      </c>
      <c r="H365" s="93" t="s">
        <v>111</v>
      </c>
      <c r="I365" s="309">
        <v>27291282.27</v>
      </c>
      <c r="J365" s="309"/>
      <c r="K365" s="309"/>
      <c r="L365" s="309">
        <v>23842788.210000001</v>
      </c>
      <c r="M365" s="309"/>
      <c r="N365" s="310">
        <v>87.364118600646464</v>
      </c>
      <c r="O365" s="310"/>
      <c r="P365" s="310"/>
    </row>
    <row r="366" spans="1:16" ht="42.75" customHeight="1" x14ac:dyDescent="0.2">
      <c r="A366" s="306" t="s">
        <v>112</v>
      </c>
      <c r="B366" s="307"/>
      <c r="C366" s="308" t="s">
        <v>942</v>
      </c>
      <c r="D366" s="308"/>
      <c r="E366" s="93" t="s">
        <v>115</v>
      </c>
      <c r="F366" s="93" t="s">
        <v>272</v>
      </c>
      <c r="G366" s="93" t="s">
        <v>398</v>
      </c>
      <c r="H366" s="93" t="s">
        <v>113</v>
      </c>
      <c r="I366" s="309">
        <v>27291282.27</v>
      </c>
      <c r="J366" s="309"/>
      <c r="K366" s="309"/>
      <c r="L366" s="309">
        <v>23842788.210000001</v>
      </c>
      <c r="M366" s="309"/>
      <c r="N366" s="310">
        <v>87.364118600646464</v>
      </c>
      <c r="O366" s="310"/>
      <c r="P366" s="310"/>
    </row>
    <row r="367" spans="1:16" ht="47.25" customHeight="1" x14ac:dyDescent="0.2">
      <c r="A367" s="306" t="s">
        <v>399</v>
      </c>
      <c r="B367" s="307"/>
      <c r="C367" s="308" t="s">
        <v>942</v>
      </c>
      <c r="D367" s="308"/>
      <c r="E367" s="93" t="s">
        <v>115</v>
      </c>
      <c r="F367" s="93" t="s">
        <v>272</v>
      </c>
      <c r="G367" s="93" t="s">
        <v>400</v>
      </c>
      <c r="H367" s="93"/>
      <c r="I367" s="309">
        <v>1232142793.25</v>
      </c>
      <c r="J367" s="309"/>
      <c r="K367" s="309"/>
      <c r="L367" s="309">
        <v>1190729519.49</v>
      </c>
      <c r="M367" s="309"/>
      <c r="N367" s="310">
        <v>96.638922535044415</v>
      </c>
      <c r="O367" s="310"/>
      <c r="P367" s="310"/>
    </row>
    <row r="368" spans="1:16" ht="39.75" customHeight="1" x14ac:dyDescent="0.2">
      <c r="A368" s="306" t="s">
        <v>401</v>
      </c>
      <c r="B368" s="307"/>
      <c r="C368" s="308" t="s">
        <v>942</v>
      </c>
      <c r="D368" s="308"/>
      <c r="E368" s="93" t="s">
        <v>115</v>
      </c>
      <c r="F368" s="93" t="s">
        <v>272</v>
      </c>
      <c r="G368" s="93" t="s">
        <v>402</v>
      </c>
      <c r="H368" s="93"/>
      <c r="I368" s="309">
        <v>846557999.02999997</v>
      </c>
      <c r="J368" s="309"/>
      <c r="K368" s="309"/>
      <c r="L368" s="309">
        <v>824665736.37</v>
      </c>
      <c r="M368" s="309"/>
      <c r="N368" s="310">
        <v>97.413967774791047</v>
      </c>
      <c r="O368" s="310"/>
      <c r="P368" s="310"/>
    </row>
    <row r="369" spans="1:16" ht="42" customHeight="1" x14ac:dyDescent="0.2">
      <c r="A369" s="306" t="s">
        <v>110</v>
      </c>
      <c r="B369" s="307"/>
      <c r="C369" s="308" t="s">
        <v>942</v>
      </c>
      <c r="D369" s="308"/>
      <c r="E369" s="93" t="s">
        <v>115</v>
      </c>
      <c r="F369" s="93" t="s">
        <v>272</v>
      </c>
      <c r="G369" s="93" t="s">
        <v>402</v>
      </c>
      <c r="H369" s="93" t="s">
        <v>111</v>
      </c>
      <c r="I369" s="309">
        <v>638703999.02999997</v>
      </c>
      <c r="J369" s="309"/>
      <c r="K369" s="309"/>
      <c r="L369" s="309">
        <v>616812654.37</v>
      </c>
      <c r="M369" s="309"/>
      <c r="N369" s="310">
        <v>96.572536778657039</v>
      </c>
      <c r="O369" s="310"/>
      <c r="P369" s="310"/>
    </row>
    <row r="370" spans="1:16" ht="40.5" customHeight="1" x14ac:dyDescent="0.2">
      <c r="A370" s="306" t="s">
        <v>112</v>
      </c>
      <c r="B370" s="307"/>
      <c r="C370" s="308" t="s">
        <v>942</v>
      </c>
      <c r="D370" s="308"/>
      <c r="E370" s="93" t="s">
        <v>115</v>
      </c>
      <c r="F370" s="93" t="s">
        <v>272</v>
      </c>
      <c r="G370" s="93" t="s">
        <v>402</v>
      </c>
      <c r="H370" s="93" t="s">
        <v>113</v>
      </c>
      <c r="I370" s="309">
        <v>638703999.02999997</v>
      </c>
      <c r="J370" s="309"/>
      <c r="K370" s="309"/>
      <c r="L370" s="309">
        <v>616812654.37</v>
      </c>
      <c r="M370" s="309"/>
      <c r="N370" s="310">
        <v>96.572536778657039</v>
      </c>
      <c r="O370" s="310"/>
      <c r="P370" s="310"/>
    </row>
    <row r="371" spans="1:16" ht="33.75" customHeight="1" x14ac:dyDescent="0.2">
      <c r="A371" s="306" t="s">
        <v>215</v>
      </c>
      <c r="B371" s="307"/>
      <c r="C371" s="308" t="s">
        <v>942</v>
      </c>
      <c r="D371" s="308"/>
      <c r="E371" s="93" t="s">
        <v>115</v>
      </c>
      <c r="F371" s="93" t="s">
        <v>272</v>
      </c>
      <c r="G371" s="93" t="s">
        <v>402</v>
      </c>
      <c r="H371" s="93" t="s">
        <v>216</v>
      </c>
      <c r="I371" s="309">
        <v>207750000</v>
      </c>
      <c r="J371" s="309"/>
      <c r="K371" s="309"/>
      <c r="L371" s="309">
        <v>207750000</v>
      </c>
      <c r="M371" s="309"/>
      <c r="N371" s="310">
        <v>100</v>
      </c>
      <c r="O371" s="310"/>
      <c r="P371" s="310"/>
    </row>
    <row r="372" spans="1:16" ht="22.5" customHeight="1" x14ac:dyDescent="0.2">
      <c r="A372" s="306" t="s">
        <v>217</v>
      </c>
      <c r="B372" s="307"/>
      <c r="C372" s="308" t="s">
        <v>942</v>
      </c>
      <c r="D372" s="308"/>
      <c r="E372" s="93" t="s">
        <v>115</v>
      </c>
      <c r="F372" s="93" t="s">
        <v>272</v>
      </c>
      <c r="G372" s="93" t="s">
        <v>402</v>
      </c>
      <c r="H372" s="93" t="s">
        <v>218</v>
      </c>
      <c r="I372" s="309">
        <v>207750000</v>
      </c>
      <c r="J372" s="309"/>
      <c r="K372" s="309"/>
      <c r="L372" s="309">
        <v>207750000</v>
      </c>
      <c r="M372" s="309"/>
      <c r="N372" s="310">
        <v>100</v>
      </c>
      <c r="O372" s="310"/>
      <c r="P372" s="310"/>
    </row>
    <row r="373" spans="1:16" ht="28.5" customHeight="1" x14ac:dyDescent="0.2">
      <c r="A373" s="306" t="s">
        <v>151</v>
      </c>
      <c r="B373" s="307"/>
      <c r="C373" s="308" t="s">
        <v>942</v>
      </c>
      <c r="D373" s="308"/>
      <c r="E373" s="93" t="s">
        <v>115</v>
      </c>
      <c r="F373" s="93" t="s">
        <v>272</v>
      </c>
      <c r="G373" s="93" t="s">
        <v>402</v>
      </c>
      <c r="H373" s="93" t="s">
        <v>152</v>
      </c>
      <c r="I373" s="309">
        <v>104000</v>
      </c>
      <c r="J373" s="309"/>
      <c r="K373" s="309"/>
      <c r="L373" s="309">
        <v>103082</v>
      </c>
      <c r="M373" s="309"/>
      <c r="N373" s="310">
        <v>99.117307692307691</v>
      </c>
      <c r="O373" s="310"/>
      <c r="P373" s="310"/>
    </row>
    <row r="374" spans="1:16" ht="33.75" customHeight="1" x14ac:dyDescent="0.2">
      <c r="A374" s="306" t="s">
        <v>153</v>
      </c>
      <c r="B374" s="307"/>
      <c r="C374" s="308" t="s">
        <v>942</v>
      </c>
      <c r="D374" s="308"/>
      <c r="E374" s="93" t="s">
        <v>115</v>
      </c>
      <c r="F374" s="93" t="s">
        <v>272</v>
      </c>
      <c r="G374" s="93" t="s">
        <v>402</v>
      </c>
      <c r="H374" s="93" t="s">
        <v>154</v>
      </c>
      <c r="I374" s="309">
        <v>104000</v>
      </c>
      <c r="J374" s="309"/>
      <c r="K374" s="309"/>
      <c r="L374" s="309">
        <v>103082</v>
      </c>
      <c r="M374" s="309"/>
      <c r="N374" s="310">
        <v>99.117307692307691</v>
      </c>
      <c r="O374" s="310"/>
      <c r="P374" s="310"/>
    </row>
    <row r="375" spans="1:16" ht="33.75" customHeight="1" x14ac:dyDescent="0.2">
      <c r="A375" s="306" t="s">
        <v>403</v>
      </c>
      <c r="B375" s="307"/>
      <c r="C375" s="308" t="s">
        <v>942</v>
      </c>
      <c r="D375" s="308"/>
      <c r="E375" s="93" t="s">
        <v>115</v>
      </c>
      <c r="F375" s="93" t="s">
        <v>272</v>
      </c>
      <c r="G375" s="93" t="s">
        <v>404</v>
      </c>
      <c r="H375" s="93"/>
      <c r="I375" s="309">
        <v>92977870.459999993</v>
      </c>
      <c r="J375" s="309"/>
      <c r="K375" s="309"/>
      <c r="L375" s="309">
        <v>90663930.579999998</v>
      </c>
      <c r="M375" s="309"/>
      <c r="N375" s="310">
        <v>97.511300410998899</v>
      </c>
      <c r="O375" s="310"/>
      <c r="P375" s="310"/>
    </row>
    <row r="376" spans="1:16" ht="34.5" customHeight="1" x14ac:dyDescent="0.2">
      <c r="A376" s="306" t="s">
        <v>110</v>
      </c>
      <c r="B376" s="307"/>
      <c r="C376" s="308" t="s">
        <v>942</v>
      </c>
      <c r="D376" s="308"/>
      <c r="E376" s="93" t="s">
        <v>115</v>
      </c>
      <c r="F376" s="93" t="s">
        <v>272</v>
      </c>
      <c r="G376" s="93" t="s">
        <v>404</v>
      </c>
      <c r="H376" s="93" t="s">
        <v>111</v>
      </c>
      <c r="I376" s="309">
        <v>92477870.459999993</v>
      </c>
      <c r="J376" s="309"/>
      <c r="K376" s="309"/>
      <c r="L376" s="309">
        <v>90163930.579999998</v>
      </c>
      <c r="M376" s="309"/>
      <c r="N376" s="310">
        <v>97.497844761681819</v>
      </c>
      <c r="O376" s="310"/>
      <c r="P376" s="310"/>
    </row>
    <row r="377" spans="1:16" ht="42.75" customHeight="1" x14ac:dyDescent="0.2">
      <c r="A377" s="306" t="s">
        <v>112</v>
      </c>
      <c r="B377" s="307"/>
      <c r="C377" s="308" t="s">
        <v>942</v>
      </c>
      <c r="D377" s="308"/>
      <c r="E377" s="93" t="s">
        <v>115</v>
      </c>
      <c r="F377" s="93" t="s">
        <v>272</v>
      </c>
      <c r="G377" s="93" t="s">
        <v>404</v>
      </c>
      <c r="H377" s="93" t="s">
        <v>113</v>
      </c>
      <c r="I377" s="309">
        <v>92477870.459999993</v>
      </c>
      <c r="J377" s="309"/>
      <c r="K377" s="309"/>
      <c r="L377" s="309">
        <v>90163930.579999998</v>
      </c>
      <c r="M377" s="309"/>
      <c r="N377" s="310">
        <v>97.497844761681819</v>
      </c>
      <c r="O377" s="310"/>
      <c r="P377" s="310"/>
    </row>
    <row r="378" spans="1:16" ht="42" customHeight="1" x14ac:dyDescent="0.2">
      <c r="A378" s="306" t="s">
        <v>215</v>
      </c>
      <c r="B378" s="307"/>
      <c r="C378" s="308" t="s">
        <v>942</v>
      </c>
      <c r="D378" s="308"/>
      <c r="E378" s="93" t="s">
        <v>115</v>
      </c>
      <c r="F378" s="93" t="s">
        <v>272</v>
      </c>
      <c r="G378" s="93" t="s">
        <v>404</v>
      </c>
      <c r="H378" s="93" t="s">
        <v>216</v>
      </c>
      <c r="I378" s="309">
        <v>500000</v>
      </c>
      <c r="J378" s="309"/>
      <c r="K378" s="309"/>
      <c r="L378" s="309">
        <v>500000</v>
      </c>
      <c r="M378" s="309"/>
      <c r="N378" s="310">
        <v>100</v>
      </c>
      <c r="O378" s="310"/>
      <c r="P378" s="310"/>
    </row>
    <row r="379" spans="1:16" ht="31.5" customHeight="1" x14ac:dyDescent="0.2">
      <c r="A379" s="306" t="s">
        <v>217</v>
      </c>
      <c r="B379" s="307"/>
      <c r="C379" s="308" t="s">
        <v>942</v>
      </c>
      <c r="D379" s="308"/>
      <c r="E379" s="93" t="s">
        <v>115</v>
      </c>
      <c r="F379" s="93" t="s">
        <v>272</v>
      </c>
      <c r="G379" s="93" t="s">
        <v>404</v>
      </c>
      <c r="H379" s="93" t="s">
        <v>218</v>
      </c>
      <c r="I379" s="309">
        <v>500000</v>
      </c>
      <c r="J379" s="309"/>
      <c r="K379" s="309"/>
      <c r="L379" s="309">
        <v>500000</v>
      </c>
      <c r="M379" s="309"/>
      <c r="N379" s="310">
        <v>100</v>
      </c>
      <c r="O379" s="310"/>
      <c r="P379" s="310"/>
    </row>
    <row r="380" spans="1:16" ht="42" customHeight="1" x14ac:dyDescent="0.2">
      <c r="A380" s="306" t="s">
        <v>405</v>
      </c>
      <c r="B380" s="307"/>
      <c r="C380" s="308" t="s">
        <v>942</v>
      </c>
      <c r="D380" s="308"/>
      <c r="E380" s="93" t="s">
        <v>115</v>
      </c>
      <c r="F380" s="93" t="s">
        <v>272</v>
      </c>
      <c r="G380" s="93" t="s">
        <v>406</v>
      </c>
      <c r="H380" s="93"/>
      <c r="I380" s="309">
        <v>16501025.189999999</v>
      </c>
      <c r="J380" s="309"/>
      <c r="K380" s="309"/>
      <c r="L380" s="309">
        <v>16046771.640000001</v>
      </c>
      <c r="M380" s="309"/>
      <c r="N380" s="310">
        <v>97.247119225808547</v>
      </c>
      <c r="O380" s="310"/>
      <c r="P380" s="310"/>
    </row>
    <row r="381" spans="1:16" ht="37.5" customHeight="1" x14ac:dyDescent="0.2">
      <c r="A381" s="306" t="s">
        <v>110</v>
      </c>
      <c r="B381" s="307"/>
      <c r="C381" s="308" t="s">
        <v>942</v>
      </c>
      <c r="D381" s="308"/>
      <c r="E381" s="93" t="s">
        <v>115</v>
      </c>
      <c r="F381" s="93" t="s">
        <v>272</v>
      </c>
      <c r="G381" s="93" t="s">
        <v>406</v>
      </c>
      <c r="H381" s="93" t="s">
        <v>111</v>
      </c>
      <c r="I381" s="309">
        <v>13728831.359999999</v>
      </c>
      <c r="J381" s="309"/>
      <c r="K381" s="309"/>
      <c r="L381" s="309">
        <v>13274577.810000001</v>
      </c>
      <c r="M381" s="309"/>
      <c r="N381" s="310">
        <v>96.69124386418278</v>
      </c>
      <c r="O381" s="310"/>
      <c r="P381" s="310"/>
    </row>
    <row r="382" spans="1:16" ht="41.25" customHeight="1" x14ac:dyDescent="0.2">
      <c r="A382" s="306" t="s">
        <v>112</v>
      </c>
      <c r="B382" s="307"/>
      <c r="C382" s="308" t="s">
        <v>942</v>
      </c>
      <c r="D382" s="308"/>
      <c r="E382" s="93" t="s">
        <v>115</v>
      </c>
      <c r="F382" s="93" t="s">
        <v>272</v>
      </c>
      <c r="G382" s="93" t="s">
        <v>406</v>
      </c>
      <c r="H382" s="93" t="s">
        <v>113</v>
      </c>
      <c r="I382" s="309">
        <v>13728831.359999999</v>
      </c>
      <c r="J382" s="309"/>
      <c r="K382" s="309"/>
      <c r="L382" s="309">
        <v>13274577.810000001</v>
      </c>
      <c r="M382" s="309"/>
      <c r="N382" s="310">
        <v>96.69124386418278</v>
      </c>
      <c r="O382" s="310"/>
      <c r="P382" s="310"/>
    </row>
    <row r="383" spans="1:16" ht="38.25" customHeight="1" x14ac:dyDescent="0.2">
      <c r="A383" s="306" t="s">
        <v>215</v>
      </c>
      <c r="B383" s="307"/>
      <c r="C383" s="308" t="s">
        <v>942</v>
      </c>
      <c r="D383" s="308"/>
      <c r="E383" s="93" t="s">
        <v>115</v>
      </c>
      <c r="F383" s="93" t="s">
        <v>272</v>
      </c>
      <c r="G383" s="93" t="s">
        <v>406</v>
      </c>
      <c r="H383" s="93" t="s">
        <v>216</v>
      </c>
      <c r="I383" s="309">
        <v>2772193.83</v>
      </c>
      <c r="J383" s="309"/>
      <c r="K383" s="309"/>
      <c r="L383" s="309">
        <v>2772193.83</v>
      </c>
      <c r="M383" s="309"/>
      <c r="N383" s="310">
        <v>100</v>
      </c>
      <c r="O383" s="310"/>
      <c r="P383" s="310"/>
    </row>
    <row r="384" spans="1:16" ht="28.5" customHeight="1" x14ac:dyDescent="0.2">
      <c r="A384" s="306" t="s">
        <v>217</v>
      </c>
      <c r="B384" s="307"/>
      <c r="C384" s="308" t="s">
        <v>942</v>
      </c>
      <c r="D384" s="308"/>
      <c r="E384" s="93" t="s">
        <v>115</v>
      </c>
      <c r="F384" s="93" t="s">
        <v>272</v>
      </c>
      <c r="G384" s="93" t="s">
        <v>406</v>
      </c>
      <c r="H384" s="93" t="s">
        <v>218</v>
      </c>
      <c r="I384" s="309">
        <v>2772193.83</v>
      </c>
      <c r="J384" s="309"/>
      <c r="K384" s="309"/>
      <c r="L384" s="309">
        <v>2772193.83</v>
      </c>
      <c r="M384" s="309"/>
      <c r="N384" s="310">
        <v>100</v>
      </c>
      <c r="O384" s="310"/>
      <c r="P384" s="310"/>
    </row>
    <row r="385" spans="1:16" ht="58.5" customHeight="1" x14ac:dyDescent="0.2">
      <c r="A385" s="306" t="s">
        <v>407</v>
      </c>
      <c r="B385" s="307"/>
      <c r="C385" s="308" t="s">
        <v>942</v>
      </c>
      <c r="D385" s="308"/>
      <c r="E385" s="93" t="s">
        <v>115</v>
      </c>
      <c r="F385" s="93" t="s">
        <v>272</v>
      </c>
      <c r="G385" s="93" t="s">
        <v>408</v>
      </c>
      <c r="H385" s="93"/>
      <c r="I385" s="309">
        <v>78870898.569999993</v>
      </c>
      <c r="J385" s="309"/>
      <c r="K385" s="309"/>
      <c r="L385" s="309">
        <v>68204538.920000002</v>
      </c>
      <c r="M385" s="309"/>
      <c r="N385" s="310">
        <v>86.476178358062811</v>
      </c>
      <c r="O385" s="310"/>
      <c r="P385" s="310"/>
    </row>
    <row r="386" spans="1:16" ht="38.25" customHeight="1" x14ac:dyDescent="0.2">
      <c r="A386" s="306" t="s">
        <v>110</v>
      </c>
      <c r="B386" s="307"/>
      <c r="C386" s="308" t="s">
        <v>942</v>
      </c>
      <c r="D386" s="308"/>
      <c r="E386" s="93" t="s">
        <v>115</v>
      </c>
      <c r="F386" s="93" t="s">
        <v>272</v>
      </c>
      <c r="G386" s="93" t="s">
        <v>408</v>
      </c>
      <c r="H386" s="93" t="s">
        <v>111</v>
      </c>
      <c r="I386" s="309">
        <v>78870898.569999993</v>
      </c>
      <c r="J386" s="309"/>
      <c r="K386" s="309"/>
      <c r="L386" s="309">
        <v>68204538.920000002</v>
      </c>
      <c r="M386" s="309"/>
      <c r="N386" s="310">
        <v>86.476178358062811</v>
      </c>
      <c r="O386" s="310"/>
      <c r="P386" s="310"/>
    </row>
    <row r="387" spans="1:16" ht="40.5" customHeight="1" x14ac:dyDescent="0.2">
      <c r="A387" s="306" t="s">
        <v>112</v>
      </c>
      <c r="B387" s="307"/>
      <c r="C387" s="308" t="s">
        <v>942</v>
      </c>
      <c r="D387" s="308"/>
      <c r="E387" s="93" t="s">
        <v>115</v>
      </c>
      <c r="F387" s="93" t="s">
        <v>272</v>
      </c>
      <c r="G387" s="93" t="s">
        <v>408</v>
      </c>
      <c r="H387" s="93" t="s">
        <v>113</v>
      </c>
      <c r="I387" s="309">
        <v>78870898.569999993</v>
      </c>
      <c r="J387" s="309"/>
      <c r="K387" s="309"/>
      <c r="L387" s="309">
        <v>68204538.920000002</v>
      </c>
      <c r="M387" s="309"/>
      <c r="N387" s="310">
        <v>86.476178358062811</v>
      </c>
      <c r="O387" s="310"/>
      <c r="P387" s="310"/>
    </row>
    <row r="388" spans="1:16" ht="43.5" customHeight="1" x14ac:dyDescent="0.2">
      <c r="A388" s="306" t="s">
        <v>409</v>
      </c>
      <c r="B388" s="307"/>
      <c r="C388" s="308" t="s">
        <v>942</v>
      </c>
      <c r="D388" s="308"/>
      <c r="E388" s="93" t="s">
        <v>115</v>
      </c>
      <c r="F388" s="93" t="s">
        <v>272</v>
      </c>
      <c r="G388" s="93" t="s">
        <v>410</v>
      </c>
      <c r="H388" s="93"/>
      <c r="I388" s="309">
        <v>183878000</v>
      </c>
      <c r="J388" s="309"/>
      <c r="K388" s="309"/>
      <c r="L388" s="309">
        <v>178133660.97</v>
      </c>
      <c r="M388" s="309"/>
      <c r="N388" s="310">
        <v>96.876005269798455</v>
      </c>
      <c r="O388" s="310"/>
      <c r="P388" s="310"/>
    </row>
    <row r="389" spans="1:16" ht="36.75" customHeight="1" x14ac:dyDescent="0.2">
      <c r="A389" s="306" t="s">
        <v>110</v>
      </c>
      <c r="B389" s="307"/>
      <c r="C389" s="308" t="s">
        <v>942</v>
      </c>
      <c r="D389" s="308"/>
      <c r="E389" s="93" t="s">
        <v>115</v>
      </c>
      <c r="F389" s="93" t="s">
        <v>272</v>
      </c>
      <c r="G389" s="93" t="s">
        <v>410</v>
      </c>
      <c r="H389" s="93" t="s">
        <v>111</v>
      </c>
      <c r="I389" s="309">
        <v>183878000</v>
      </c>
      <c r="J389" s="309"/>
      <c r="K389" s="309"/>
      <c r="L389" s="309">
        <v>178133660.97</v>
      </c>
      <c r="M389" s="309"/>
      <c r="N389" s="310">
        <v>96.876005269798455</v>
      </c>
      <c r="O389" s="310"/>
      <c r="P389" s="310"/>
    </row>
    <row r="390" spans="1:16" ht="44.25" customHeight="1" x14ac:dyDescent="0.2">
      <c r="A390" s="306" t="s">
        <v>112</v>
      </c>
      <c r="B390" s="307"/>
      <c r="C390" s="308" t="s">
        <v>942</v>
      </c>
      <c r="D390" s="308"/>
      <c r="E390" s="93" t="s">
        <v>115</v>
      </c>
      <c r="F390" s="93" t="s">
        <v>272</v>
      </c>
      <c r="G390" s="93" t="s">
        <v>410</v>
      </c>
      <c r="H390" s="93" t="s">
        <v>113</v>
      </c>
      <c r="I390" s="309">
        <v>183878000</v>
      </c>
      <c r="J390" s="309"/>
      <c r="K390" s="309"/>
      <c r="L390" s="309">
        <v>178133660.97</v>
      </c>
      <c r="M390" s="309"/>
      <c r="N390" s="310">
        <v>96.876005269798455</v>
      </c>
      <c r="O390" s="310"/>
      <c r="P390" s="310"/>
    </row>
    <row r="391" spans="1:16" ht="63.75" customHeight="1" x14ac:dyDescent="0.2">
      <c r="A391" s="306" t="s">
        <v>411</v>
      </c>
      <c r="B391" s="307"/>
      <c r="C391" s="308" t="s">
        <v>942</v>
      </c>
      <c r="D391" s="308"/>
      <c r="E391" s="93" t="s">
        <v>115</v>
      </c>
      <c r="F391" s="93" t="s">
        <v>272</v>
      </c>
      <c r="G391" s="93" t="s">
        <v>412</v>
      </c>
      <c r="H391" s="93"/>
      <c r="I391" s="309">
        <v>13357000</v>
      </c>
      <c r="J391" s="309"/>
      <c r="K391" s="309"/>
      <c r="L391" s="309">
        <v>13014881.01</v>
      </c>
      <c r="M391" s="309"/>
      <c r="N391" s="310">
        <v>97.438653964213515</v>
      </c>
      <c r="O391" s="310"/>
      <c r="P391" s="310"/>
    </row>
    <row r="392" spans="1:16" ht="35.25" customHeight="1" x14ac:dyDescent="0.2">
      <c r="A392" s="306" t="s">
        <v>110</v>
      </c>
      <c r="B392" s="307"/>
      <c r="C392" s="308" t="s">
        <v>942</v>
      </c>
      <c r="D392" s="308"/>
      <c r="E392" s="93" t="s">
        <v>115</v>
      </c>
      <c r="F392" s="93" t="s">
        <v>272</v>
      </c>
      <c r="G392" s="93" t="s">
        <v>412</v>
      </c>
      <c r="H392" s="93" t="s">
        <v>111</v>
      </c>
      <c r="I392" s="309">
        <v>13357000</v>
      </c>
      <c r="J392" s="309"/>
      <c r="K392" s="309"/>
      <c r="L392" s="309">
        <v>13014881.01</v>
      </c>
      <c r="M392" s="309"/>
      <c r="N392" s="310">
        <v>97.438653964213515</v>
      </c>
      <c r="O392" s="310"/>
      <c r="P392" s="310"/>
    </row>
    <row r="393" spans="1:16" ht="43.5" customHeight="1" x14ac:dyDescent="0.2">
      <c r="A393" s="306" t="s">
        <v>112</v>
      </c>
      <c r="B393" s="307"/>
      <c r="C393" s="308" t="s">
        <v>942</v>
      </c>
      <c r="D393" s="308"/>
      <c r="E393" s="93" t="s">
        <v>115</v>
      </c>
      <c r="F393" s="93" t="s">
        <v>272</v>
      </c>
      <c r="G393" s="93" t="s">
        <v>412</v>
      </c>
      <c r="H393" s="93" t="s">
        <v>113</v>
      </c>
      <c r="I393" s="309">
        <v>13357000</v>
      </c>
      <c r="J393" s="309"/>
      <c r="K393" s="309"/>
      <c r="L393" s="309">
        <v>13014881.01</v>
      </c>
      <c r="M393" s="309"/>
      <c r="N393" s="310">
        <v>97.438653964213515</v>
      </c>
      <c r="O393" s="310"/>
      <c r="P393" s="310"/>
    </row>
    <row r="394" spans="1:16" ht="30" customHeight="1" x14ac:dyDescent="0.2">
      <c r="A394" s="306" t="s">
        <v>88</v>
      </c>
      <c r="B394" s="307"/>
      <c r="C394" s="308" t="s">
        <v>942</v>
      </c>
      <c r="D394" s="308"/>
      <c r="E394" s="93" t="s">
        <v>115</v>
      </c>
      <c r="F394" s="93" t="s">
        <v>272</v>
      </c>
      <c r="G394" s="93" t="s">
        <v>413</v>
      </c>
      <c r="H394" s="93"/>
      <c r="I394" s="309">
        <v>57478927.369999997</v>
      </c>
      <c r="J394" s="309"/>
      <c r="K394" s="309"/>
      <c r="L394" s="309">
        <v>56610489.07</v>
      </c>
      <c r="M394" s="309"/>
      <c r="N394" s="310">
        <v>98.489118813213523</v>
      </c>
      <c r="O394" s="310"/>
      <c r="P394" s="310"/>
    </row>
    <row r="395" spans="1:16" ht="44.25" customHeight="1" x14ac:dyDescent="0.2">
      <c r="A395" s="306" t="s">
        <v>90</v>
      </c>
      <c r="B395" s="307"/>
      <c r="C395" s="308" t="s">
        <v>942</v>
      </c>
      <c r="D395" s="308"/>
      <c r="E395" s="93" t="s">
        <v>115</v>
      </c>
      <c r="F395" s="93" t="s">
        <v>272</v>
      </c>
      <c r="G395" s="93" t="s">
        <v>414</v>
      </c>
      <c r="H395" s="93"/>
      <c r="I395" s="309">
        <v>57478927.369999997</v>
      </c>
      <c r="J395" s="309"/>
      <c r="K395" s="309"/>
      <c r="L395" s="309">
        <v>56610489.07</v>
      </c>
      <c r="M395" s="309"/>
      <c r="N395" s="310">
        <v>98.489118813213523</v>
      </c>
      <c r="O395" s="310"/>
      <c r="P395" s="310"/>
    </row>
    <row r="396" spans="1:16" ht="44.25" customHeight="1" x14ac:dyDescent="0.2">
      <c r="A396" s="306" t="s">
        <v>415</v>
      </c>
      <c r="B396" s="307"/>
      <c r="C396" s="308" t="s">
        <v>942</v>
      </c>
      <c r="D396" s="308"/>
      <c r="E396" s="93" t="s">
        <v>115</v>
      </c>
      <c r="F396" s="93" t="s">
        <v>272</v>
      </c>
      <c r="G396" s="93" t="s">
        <v>416</v>
      </c>
      <c r="H396" s="93"/>
      <c r="I396" s="309">
        <v>57478927.369999997</v>
      </c>
      <c r="J396" s="309"/>
      <c r="K396" s="309"/>
      <c r="L396" s="309">
        <v>56610489.07</v>
      </c>
      <c r="M396" s="309"/>
      <c r="N396" s="310">
        <v>98.489118813213523</v>
      </c>
      <c r="O396" s="310"/>
      <c r="P396" s="310"/>
    </row>
    <row r="397" spans="1:16" ht="80.25" customHeight="1" x14ac:dyDescent="0.2">
      <c r="A397" s="306" t="s">
        <v>94</v>
      </c>
      <c r="B397" s="307"/>
      <c r="C397" s="308" t="s">
        <v>942</v>
      </c>
      <c r="D397" s="308"/>
      <c r="E397" s="93" t="s">
        <v>115</v>
      </c>
      <c r="F397" s="93" t="s">
        <v>272</v>
      </c>
      <c r="G397" s="93" t="s">
        <v>416</v>
      </c>
      <c r="H397" s="93" t="s">
        <v>95</v>
      </c>
      <c r="I397" s="309">
        <v>54214192.060000002</v>
      </c>
      <c r="J397" s="309"/>
      <c r="K397" s="309"/>
      <c r="L397" s="309">
        <v>54005149.640000001</v>
      </c>
      <c r="M397" s="309"/>
      <c r="N397" s="310">
        <v>99.614413842470157</v>
      </c>
      <c r="O397" s="310"/>
      <c r="P397" s="310"/>
    </row>
    <row r="398" spans="1:16" ht="33" customHeight="1" x14ac:dyDescent="0.2">
      <c r="A398" s="306" t="s">
        <v>209</v>
      </c>
      <c r="B398" s="307"/>
      <c r="C398" s="308" t="s">
        <v>942</v>
      </c>
      <c r="D398" s="308"/>
      <c r="E398" s="93" t="s">
        <v>115</v>
      </c>
      <c r="F398" s="93" t="s">
        <v>272</v>
      </c>
      <c r="G398" s="93" t="s">
        <v>416</v>
      </c>
      <c r="H398" s="93" t="s">
        <v>210</v>
      </c>
      <c r="I398" s="309">
        <v>54214192.060000002</v>
      </c>
      <c r="J398" s="309"/>
      <c r="K398" s="309"/>
      <c r="L398" s="309">
        <v>54005149.640000001</v>
      </c>
      <c r="M398" s="309"/>
      <c r="N398" s="310">
        <v>99.614413842470157</v>
      </c>
      <c r="O398" s="310"/>
      <c r="P398" s="310"/>
    </row>
    <row r="399" spans="1:16" ht="37.5" customHeight="1" x14ac:dyDescent="0.2">
      <c r="A399" s="306" t="s">
        <v>110</v>
      </c>
      <c r="B399" s="307"/>
      <c r="C399" s="308" t="s">
        <v>942</v>
      </c>
      <c r="D399" s="308"/>
      <c r="E399" s="93" t="s">
        <v>115</v>
      </c>
      <c r="F399" s="93" t="s">
        <v>272</v>
      </c>
      <c r="G399" s="93" t="s">
        <v>416</v>
      </c>
      <c r="H399" s="93" t="s">
        <v>111</v>
      </c>
      <c r="I399" s="309">
        <v>3054735.31</v>
      </c>
      <c r="J399" s="309"/>
      <c r="K399" s="309"/>
      <c r="L399" s="309">
        <v>2395339.4300000002</v>
      </c>
      <c r="M399" s="309"/>
      <c r="N399" s="310">
        <v>78.413976561524095</v>
      </c>
      <c r="O399" s="310"/>
      <c r="P399" s="310"/>
    </row>
    <row r="400" spans="1:16" ht="39" customHeight="1" x14ac:dyDescent="0.2">
      <c r="A400" s="306" t="s">
        <v>112</v>
      </c>
      <c r="B400" s="307"/>
      <c r="C400" s="308" t="s">
        <v>942</v>
      </c>
      <c r="D400" s="308"/>
      <c r="E400" s="93" t="s">
        <v>115</v>
      </c>
      <c r="F400" s="93" t="s">
        <v>272</v>
      </c>
      <c r="G400" s="93" t="s">
        <v>416</v>
      </c>
      <c r="H400" s="93" t="s">
        <v>113</v>
      </c>
      <c r="I400" s="309">
        <v>3054735.31</v>
      </c>
      <c r="J400" s="309"/>
      <c r="K400" s="309"/>
      <c r="L400" s="309">
        <v>2395339.4300000002</v>
      </c>
      <c r="M400" s="309"/>
      <c r="N400" s="310">
        <v>78.413976561524095</v>
      </c>
      <c r="O400" s="310"/>
      <c r="P400" s="310"/>
    </row>
    <row r="401" spans="1:16" ht="30.75" customHeight="1" x14ac:dyDescent="0.2">
      <c r="A401" s="306" t="s">
        <v>151</v>
      </c>
      <c r="B401" s="307"/>
      <c r="C401" s="308" t="s">
        <v>942</v>
      </c>
      <c r="D401" s="308"/>
      <c r="E401" s="93" t="s">
        <v>115</v>
      </c>
      <c r="F401" s="93" t="s">
        <v>272</v>
      </c>
      <c r="G401" s="93" t="s">
        <v>416</v>
      </c>
      <c r="H401" s="93" t="s">
        <v>152</v>
      </c>
      <c r="I401" s="309">
        <v>210000</v>
      </c>
      <c r="J401" s="309"/>
      <c r="K401" s="309"/>
      <c r="L401" s="309">
        <v>210000</v>
      </c>
      <c r="M401" s="309"/>
      <c r="N401" s="310">
        <v>100</v>
      </c>
      <c r="O401" s="310"/>
      <c r="P401" s="310"/>
    </row>
    <row r="402" spans="1:16" ht="35.25" customHeight="1" x14ac:dyDescent="0.2">
      <c r="A402" s="306" t="s">
        <v>153</v>
      </c>
      <c r="B402" s="307"/>
      <c r="C402" s="308" t="s">
        <v>942</v>
      </c>
      <c r="D402" s="308"/>
      <c r="E402" s="93" t="s">
        <v>115</v>
      </c>
      <c r="F402" s="93" t="s">
        <v>272</v>
      </c>
      <c r="G402" s="93" t="s">
        <v>416</v>
      </c>
      <c r="H402" s="93" t="s">
        <v>154</v>
      </c>
      <c r="I402" s="309">
        <v>210000</v>
      </c>
      <c r="J402" s="309"/>
      <c r="K402" s="309"/>
      <c r="L402" s="309">
        <v>210000</v>
      </c>
      <c r="M402" s="309"/>
      <c r="N402" s="310">
        <v>100</v>
      </c>
      <c r="O402" s="310"/>
      <c r="P402" s="310"/>
    </row>
    <row r="403" spans="1:16" ht="36" customHeight="1" x14ac:dyDescent="0.2">
      <c r="A403" s="306" t="s">
        <v>175</v>
      </c>
      <c r="B403" s="307"/>
      <c r="C403" s="308" t="s">
        <v>942</v>
      </c>
      <c r="D403" s="308"/>
      <c r="E403" s="93" t="s">
        <v>115</v>
      </c>
      <c r="F403" s="93" t="s">
        <v>272</v>
      </c>
      <c r="G403" s="93" t="s">
        <v>176</v>
      </c>
      <c r="H403" s="93"/>
      <c r="I403" s="309">
        <v>25276600</v>
      </c>
      <c r="J403" s="309"/>
      <c r="K403" s="309"/>
      <c r="L403" s="309">
        <v>25276574.07</v>
      </c>
      <c r="M403" s="309"/>
      <c r="N403" s="310">
        <v>99.999897415000433</v>
      </c>
      <c r="O403" s="310"/>
      <c r="P403" s="310"/>
    </row>
    <row r="404" spans="1:16" ht="62.25" customHeight="1" x14ac:dyDescent="0.2">
      <c r="A404" s="306" t="s">
        <v>177</v>
      </c>
      <c r="B404" s="307"/>
      <c r="C404" s="308" t="s">
        <v>942</v>
      </c>
      <c r="D404" s="308"/>
      <c r="E404" s="93" t="s">
        <v>115</v>
      </c>
      <c r="F404" s="93" t="s">
        <v>272</v>
      </c>
      <c r="G404" s="93" t="s">
        <v>178</v>
      </c>
      <c r="H404" s="93"/>
      <c r="I404" s="309">
        <v>25276600</v>
      </c>
      <c r="J404" s="309"/>
      <c r="K404" s="309"/>
      <c r="L404" s="309">
        <v>25276574.07</v>
      </c>
      <c r="M404" s="309"/>
      <c r="N404" s="310">
        <v>99.999897415000433</v>
      </c>
      <c r="O404" s="310"/>
      <c r="P404" s="310"/>
    </row>
    <row r="405" spans="1:16" ht="50.25" customHeight="1" x14ac:dyDescent="0.2">
      <c r="A405" s="306" t="s">
        <v>179</v>
      </c>
      <c r="B405" s="307"/>
      <c r="C405" s="308" t="s">
        <v>942</v>
      </c>
      <c r="D405" s="308"/>
      <c r="E405" s="93" t="s">
        <v>115</v>
      </c>
      <c r="F405" s="93" t="s">
        <v>272</v>
      </c>
      <c r="G405" s="93" t="s">
        <v>180</v>
      </c>
      <c r="H405" s="93"/>
      <c r="I405" s="309">
        <v>3804720</v>
      </c>
      <c r="J405" s="309"/>
      <c r="K405" s="309"/>
      <c r="L405" s="309">
        <v>3804720</v>
      </c>
      <c r="M405" s="309"/>
      <c r="N405" s="310">
        <v>100</v>
      </c>
      <c r="O405" s="310"/>
      <c r="P405" s="310"/>
    </row>
    <row r="406" spans="1:16" ht="37.5" customHeight="1" x14ac:dyDescent="0.2">
      <c r="A406" s="306" t="s">
        <v>417</v>
      </c>
      <c r="B406" s="307"/>
      <c r="C406" s="308" t="s">
        <v>942</v>
      </c>
      <c r="D406" s="308"/>
      <c r="E406" s="93" t="s">
        <v>115</v>
      </c>
      <c r="F406" s="93" t="s">
        <v>272</v>
      </c>
      <c r="G406" s="93" t="s">
        <v>418</v>
      </c>
      <c r="H406" s="93"/>
      <c r="I406" s="309">
        <v>3804720</v>
      </c>
      <c r="J406" s="309"/>
      <c r="K406" s="309"/>
      <c r="L406" s="309">
        <v>3804720</v>
      </c>
      <c r="M406" s="309"/>
      <c r="N406" s="310">
        <v>100</v>
      </c>
      <c r="O406" s="310"/>
      <c r="P406" s="310"/>
    </row>
    <row r="407" spans="1:16" ht="40.5" customHeight="1" x14ac:dyDescent="0.2">
      <c r="A407" s="306" t="s">
        <v>110</v>
      </c>
      <c r="B407" s="307"/>
      <c r="C407" s="308" t="s">
        <v>942</v>
      </c>
      <c r="D407" s="308"/>
      <c r="E407" s="93" t="s">
        <v>115</v>
      </c>
      <c r="F407" s="93" t="s">
        <v>272</v>
      </c>
      <c r="G407" s="93" t="s">
        <v>418</v>
      </c>
      <c r="H407" s="93" t="s">
        <v>111</v>
      </c>
      <c r="I407" s="309">
        <v>3804720</v>
      </c>
      <c r="J407" s="309"/>
      <c r="K407" s="309"/>
      <c r="L407" s="309">
        <v>3804720</v>
      </c>
      <c r="M407" s="309"/>
      <c r="N407" s="310">
        <v>100</v>
      </c>
      <c r="O407" s="310"/>
      <c r="P407" s="310"/>
    </row>
    <row r="408" spans="1:16" ht="46.5" customHeight="1" x14ac:dyDescent="0.2">
      <c r="A408" s="306" t="s">
        <v>112</v>
      </c>
      <c r="B408" s="307"/>
      <c r="C408" s="308" t="s">
        <v>942</v>
      </c>
      <c r="D408" s="308"/>
      <c r="E408" s="93" t="s">
        <v>115</v>
      </c>
      <c r="F408" s="93" t="s">
        <v>272</v>
      </c>
      <c r="G408" s="93" t="s">
        <v>418</v>
      </c>
      <c r="H408" s="93" t="s">
        <v>113</v>
      </c>
      <c r="I408" s="309">
        <v>3804720</v>
      </c>
      <c r="J408" s="309"/>
      <c r="K408" s="309"/>
      <c r="L408" s="309">
        <v>3804720</v>
      </c>
      <c r="M408" s="309"/>
      <c r="N408" s="310">
        <v>100</v>
      </c>
      <c r="O408" s="310"/>
      <c r="P408" s="310"/>
    </row>
    <row r="409" spans="1:16" ht="37.5" customHeight="1" x14ac:dyDescent="0.2">
      <c r="A409" s="306" t="s">
        <v>419</v>
      </c>
      <c r="B409" s="307"/>
      <c r="C409" s="308" t="s">
        <v>942</v>
      </c>
      <c r="D409" s="308"/>
      <c r="E409" s="93" t="s">
        <v>115</v>
      </c>
      <c r="F409" s="93" t="s">
        <v>272</v>
      </c>
      <c r="G409" s="93" t="s">
        <v>420</v>
      </c>
      <c r="H409" s="93"/>
      <c r="I409" s="309">
        <v>21471880</v>
      </c>
      <c r="J409" s="309"/>
      <c r="K409" s="309"/>
      <c r="L409" s="309">
        <v>21471854.07</v>
      </c>
      <c r="M409" s="309"/>
      <c r="N409" s="310">
        <v>99.999879237402595</v>
      </c>
      <c r="O409" s="310"/>
      <c r="P409" s="310"/>
    </row>
    <row r="410" spans="1:16" ht="24" customHeight="1" x14ac:dyDescent="0.2">
      <c r="A410" s="306" t="s">
        <v>421</v>
      </c>
      <c r="B410" s="307"/>
      <c r="C410" s="308" t="s">
        <v>942</v>
      </c>
      <c r="D410" s="308"/>
      <c r="E410" s="93" t="s">
        <v>115</v>
      </c>
      <c r="F410" s="93" t="s">
        <v>272</v>
      </c>
      <c r="G410" s="93" t="s">
        <v>422</v>
      </c>
      <c r="H410" s="93"/>
      <c r="I410" s="309">
        <v>21471880</v>
      </c>
      <c r="J410" s="309"/>
      <c r="K410" s="309"/>
      <c r="L410" s="309">
        <v>21471854.07</v>
      </c>
      <c r="M410" s="309"/>
      <c r="N410" s="310">
        <v>99.999879237402595</v>
      </c>
      <c r="O410" s="310"/>
      <c r="P410" s="310"/>
    </row>
    <row r="411" spans="1:16" ht="36.75" customHeight="1" x14ac:dyDescent="0.2">
      <c r="A411" s="306" t="s">
        <v>110</v>
      </c>
      <c r="B411" s="307"/>
      <c r="C411" s="308" t="s">
        <v>942</v>
      </c>
      <c r="D411" s="308"/>
      <c r="E411" s="93" t="s">
        <v>115</v>
      </c>
      <c r="F411" s="93" t="s">
        <v>272</v>
      </c>
      <c r="G411" s="93" t="s">
        <v>422</v>
      </c>
      <c r="H411" s="93" t="s">
        <v>111</v>
      </c>
      <c r="I411" s="309">
        <v>21471880</v>
      </c>
      <c r="J411" s="309"/>
      <c r="K411" s="309"/>
      <c r="L411" s="309">
        <v>21471854.07</v>
      </c>
      <c r="M411" s="309"/>
      <c r="N411" s="310">
        <v>99.999879237402595</v>
      </c>
      <c r="O411" s="310"/>
      <c r="P411" s="310"/>
    </row>
    <row r="412" spans="1:16" ht="47.25" customHeight="1" x14ac:dyDescent="0.2">
      <c r="A412" s="306" t="s">
        <v>112</v>
      </c>
      <c r="B412" s="307"/>
      <c r="C412" s="308" t="s">
        <v>942</v>
      </c>
      <c r="D412" s="308"/>
      <c r="E412" s="93" t="s">
        <v>115</v>
      </c>
      <c r="F412" s="93" t="s">
        <v>272</v>
      </c>
      <c r="G412" s="93" t="s">
        <v>422</v>
      </c>
      <c r="H412" s="93" t="s">
        <v>113</v>
      </c>
      <c r="I412" s="309">
        <v>21471880</v>
      </c>
      <c r="J412" s="309"/>
      <c r="K412" s="309"/>
      <c r="L412" s="309">
        <v>21471854.07</v>
      </c>
      <c r="M412" s="309"/>
      <c r="N412" s="310">
        <v>99.999879237402595</v>
      </c>
      <c r="O412" s="310"/>
      <c r="P412" s="310"/>
    </row>
    <row r="413" spans="1:16" ht="34.5" customHeight="1" x14ac:dyDescent="0.2">
      <c r="A413" s="420" t="s">
        <v>423</v>
      </c>
      <c r="B413" s="421"/>
      <c r="C413" s="375" t="s">
        <v>942</v>
      </c>
      <c r="D413" s="375"/>
      <c r="E413" s="97" t="s">
        <v>115</v>
      </c>
      <c r="F413" s="97" t="s">
        <v>282</v>
      </c>
      <c r="G413" s="97"/>
      <c r="H413" s="97"/>
      <c r="I413" s="376">
        <v>40405420</v>
      </c>
      <c r="J413" s="376"/>
      <c r="K413" s="376"/>
      <c r="L413" s="376">
        <v>40188550.119999997</v>
      </c>
      <c r="M413" s="376"/>
      <c r="N413" s="422">
        <v>99.463265373803793</v>
      </c>
      <c r="O413" s="422"/>
      <c r="P413" s="422"/>
    </row>
    <row r="414" spans="1:16" ht="38.25" customHeight="1" x14ac:dyDescent="0.2">
      <c r="A414" s="306" t="s">
        <v>159</v>
      </c>
      <c r="B414" s="307"/>
      <c r="C414" s="308" t="s">
        <v>942</v>
      </c>
      <c r="D414" s="308"/>
      <c r="E414" s="93" t="s">
        <v>115</v>
      </c>
      <c r="F414" s="93" t="s">
        <v>282</v>
      </c>
      <c r="G414" s="93" t="s">
        <v>160</v>
      </c>
      <c r="H414" s="93"/>
      <c r="I414" s="309">
        <v>40405420</v>
      </c>
      <c r="J414" s="309"/>
      <c r="K414" s="309"/>
      <c r="L414" s="309">
        <v>40188550.119999997</v>
      </c>
      <c r="M414" s="309"/>
      <c r="N414" s="310">
        <v>99.463265373803793</v>
      </c>
      <c r="O414" s="310"/>
      <c r="P414" s="310"/>
    </row>
    <row r="415" spans="1:16" ht="64.5" customHeight="1" x14ac:dyDescent="0.2">
      <c r="A415" s="306" t="s">
        <v>424</v>
      </c>
      <c r="B415" s="307"/>
      <c r="C415" s="308" t="s">
        <v>942</v>
      </c>
      <c r="D415" s="308"/>
      <c r="E415" s="93" t="s">
        <v>115</v>
      </c>
      <c r="F415" s="93" t="s">
        <v>282</v>
      </c>
      <c r="G415" s="93" t="s">
        <v>425</v>
      </c>
      <c r="H415" s="93"/>
      <c r="I415" s="309">
        <v>40405420</v>
      </c>
      <c r="J415" s="309"/>
      <c r="K415" s="309"/>
      <c r="L415" s="309">
        <v>40188550.119999997</v>
      </c>
      <c r="M415" s="309"/>
      <c r="N415" s="310">
        <v>99.463265373803793</v>
      </c>
      <c r="O415" s="310"/>
      <c r="P415" s="310"/>
    </row>
    <row r="416" spans="1:16" ht="37.5" customHeight="1" x14ac:dyDescent="0.2">
      <c r="A416" s="306" t="s">
        <v>426</v>
      </c>
      <c r="B416" s="307"/>
      <c r="C416" s="308" t="s">
        <v>942</v>
      </c>
      <c r="D416" s="308"/>
      <c r="E416" s="93" t="s">
        <v>115</v>
      </c>
      <c r="F416" s="93" t="s">
        <v>282</v>
      </c>
      <c r="G416" s="93" t="s">
        <v>427</v>
      </c>
      <c r="H416" s="93"/>
      <c r="I416" s="309">
        <v>18372320</v>
      </c>
      <c r="J416" s="309"/>
      <c r="K416" s="309"/>
      <c r="L416" s="309">
        <v>18231602.149999999</v>
      </c>
      <c r="M416" s="309"/>
      <c r="N416" s="310">
        <v>99.234076861278268</v>
      </c>
      <c r="O416" s="310"/>
      <c r="P416" s="310"/>
    </row>
    <row r="417" spans="1:16" ht="38.25" customHeight="1" x14ac:dyDescent="0.2">
      <c r="A417" s="306" t="s">
        <v>428</v>
      </c>
      <c r="B417" s="307"/>
      <c r="C417" s="308" t="s">
        <v>942</v>
      </c>
      <c r="D417" s="308"/>
      <c r="E417" s="93" t="s">
        <v>115</v>
      </c>
      <c r="F417" s="93" t="s">
        <v>282</v>
      </c>
      <c r="G417" s="93" t="s">
        <v>429</v>
      </c>
      <c r="H417" s="93"/>
      <c r="I417" s="309">
        <v>18372320</v>
      </c>
      <c r="J417" s="309"/>
      <c r="K417" s="309"/>
      <c r="L417" s="309">
        <v>18231602.149999999</v>
      </c>
      <c r="M417" s="309"/>
      <c r="N417" s="310">
        <v>99.234076861278268</v>
      </c>
      <c r="O417" s="310"/>
      <c r="P417" s="310"/>
    </row>
    <row r="418" spans="1:16" ht="39.75" customHeight="1" x14ac:dyDescent="0.2">
      <c r="A418" s="306" t="s">
        <v>110</v>
      </c>
      <c r="B418" s="307"/>
      <c r="C418" s="308" t="s">
        <v>942</v>
      </c>
      <c r="D418" s="308"/>
      <c r="E418" s="93" t="s">
        <v>115</v>
      </c>
      <c r="F418" s="93" t="s">
        <v>282</v>
      </c>
      <c r="G418" s="93" t="s">
        <v>429</v>
      </c>
      <c r="H418" s="93" t="s">
        <v>111</v>
      </c>
      <c r="I418" s="309">
        <v>18372320</v>
      </c>
      <c r="J418" s="309"/>
      <c r="K418" s="309"/>
      <c r="L418" s="309">
        <v>18231602.149999999</v>
      </c>
      <c r="M418" s="309"/>
      <c r="N418" s="310">
        <v>99.234076861278268</v>
      </c>
      <c r="O418" s="310"/>
      <c r="P418" s="310"/>
    </row>
    <row r="419" spans="1:16" ht="42" customHeight="1" x14ac:dyDescent="0.2">
      <c r="A419" s="306" t="s">
        <v>112</v>
      </c>
      <c r="B419" s="307"/>
      <c r="C419" s="308" t="s">
        <v>942</v>
      </c>
      <c r="D419" s="308"/>
      <c r="E419" s="93" t="s">
        <v>115</v>
      </c>
      <c r="F419" s="93" t="s">
        <v>282</v>
      </c>
      <c r="G419" s="93" t="s">
        <v>429</v>
      </c>
      <c r="H419" s="93" t="s">
        <v>113</v>
      </c>
      <c r="I419" s="309">
        <v>18372320</v>
      </c>
      <c r="J419" s="309"/>
      <c r="K419" s="309"/>
      <c r="L419" s="309">
        <v>18231602.149999999</v>
      </c>
      <c r="M419" s="309"/>
      <c r="N419" s="310">
        <v>99.234076861278268</v>
      </c>
      <c r="O419" s="310"/>
      <c r="P419" s="310"/>
    </row>
    <row r="420" spans="1:16" ht="34.5" customHeight="1" x14ac:dyDescent="0.2">
      <c r="A420" s="306" t="s">
        <v>430</v>
      </c>
      <c r="B420" s="307"/>
      <c r="C420" s="308" t="s">
        <v>942</v>
      </c>
      <c r="D420" s="308"/>
      <c r="E420" s="93" t="s">
        <v>115</v>
      </c>
      <c r="F420" s="93" t="s">
        <v>282</v>
      </c>
      <c r="G420" s="93" t="s">
        <v>431</v>
      </c>
      <c r="H420" s="93"/>
      <c r="I420" s="309">
        <v>22033100</v>
      </c>
      <c r="J420" s="309"/>
      <c r="K420" s="309"/>
      <c r="L420" s="309">
        <v>21956947.969999999</v>
      </c>
      <c r="M420" s="309"/>
      <c r="N420" s="310">
        <v>99.654374418488544</v>
      </c>
      <c r="O420" s="310"/>
      <c r="P420" s="310"/>
    </row>
    <row r="421" spans="1:16" ht="30" customHeight="1" x14ac:dyDescent="0.2">
      <c r="A421" s="306" t="s">
        <v>432</v>
      </c>
      <c r="B421" s="307"/>
      <c r="C421" s="308" t="s">
        <v>942</v>
      </c>
      <c r="D421" s="308"/>
      <c r="E421" s="93" t="s">
        <v>115</v>
      </c>
      <c r="F421" s="93" t="s">
        <v>282</v>
      </c>
      <c r="G421" s="93" t="s">
        <v>433</v>
      </c>
      <c r="H421" s="93"/>
      <c r="I421" s="309">
        <v>22033100</v>
      </c>
      <c r="J421" s="309"/>
      <c r="K421" s="309"/>
      <c r="L421" s="309">
        <v>21956947.969999999</v>
      </c>
      <c r="M421" s="309"/>
      <c r="N421" s="310">
        <v>99.654374418488544</v>
      </c>
      <c r="O421" s="310"/>
      <c r="P421" s="310"/>
    </row>
    <row r="422" spans="1:16" ht="36.75" customHeight="1" x14ac:dyDescent="0.2">
      <c r="A422" s="306" t="s">
        <v>110</v>
      </c>
      <c r="B422" s="307"/>
      <c r="C422" s="308" t="s">
        <v>942</v>
      </c>
      <c r="D422" s="308"/>
      <c r="E422" s="93" t="s">
        <v>115</v>
      </c>
      <c r="F422" s="93" t="s">
        <v>282</v>
      </c>
      <c r="G422" s="93" t="s">
        <v>433</v>
      </c>
      <c r="H422" s="93" t="s">
        <v>111</v>
      </c>
      <c r="I422" s="309">
        <v>6416000</v>
      </c>
      <c r="J422" s="309"/>
      <c r="K422" s="309"/>
      <c r="L422" s="309">
        <v>6339847.9699999997</v>
      </c>
      <c r="M422" s="309"/>
      <c r="N422" s="310">
        <v>98.813091801745628</v>
      </c>
      <c r="O422" s="310"/>
      <c r="P422" s="310"/>
    </row>
    <row r="423" spans="1:16" ht="46.5" customHeight="1" x14ac:dyDescent="0.2">
      <c r="A423" s="306" t="s">
        <v>112</v>
      </c>
      <c r="B423" s="307"/>
      <c r="C423" s="308" t="s">
        <v>942</v>
      </c>
      <c r="D423" s="308"/>
      <c r="E423" s="93" t="s">
        <v>115</v>
      </c>
      <c r="F423" s="93" t="s">
        <v>282</v>
      </c>
      <c r="G423" s="93" t="s">
        <v>433</v>
      </c>
      <c r="H423" s="93" t="s">
        <v>113</v>
      </c>
      <c r="I423" s="309">
        <v>6416000</v>
      </c>
      <c r="J423" s="309"/>
      <c r="K423" s="309"/>
      <c r="L423" s="309">
        <v>6339847.9699999997</v>
      </c>
      <c r="M423" s="309"/>
      <c r="N423" s="310">
        <v>98.813091801745628</v>
      </c>
      <c r="O423" s="310"/>
      <c r="P423" s="310"/>
    </row>
    <row r="424" spans="1:16" ht="42.75" customHeight="1" x14ac:dyDescent="0.2">
      <c r="A424" s="306" t="s">
        <v>215</v>
      </c>
      <c r="B424" s="307"/>
      <c r="C424" s="308" t="s">
        <v>942</v>
      </c>
      <c r="D424" s="308"/>
      <c r="E424" s="93" t="s">
        <v>115</v>
      </c>
      <c r="F424" s="93" t="s">
        <v>282</v>
      </c>
      <c r="G424" s="93" t="s">
        <v>433</v>
      </c>
      <c r="H424" s="93" t="s">
        <v>216</v>
      </c>
      <c r="I424" s="309">
        <v>15617100</v>
      </c>
      <c r="J424" s="309"/>
      <c r="K424" s="309"/>
      <c r="L424" s="309">
        <v>15617100</v>
      </c>
      <c r="M424" s="309"/>
      <c r="N424" s="310">
        <v>100</v>
      </c>
      <c r="O424" s="310"/>
      <c r="P424" s="310"/>
    </row>
    <row r="425" spans="1:16" ht="27" customHeight="1" x14ac:dyDescent="0.2">
      <c r="A425" s="306" t="s">
        <v>231</v>
      </c>
      <c r="B425" s="307"/>
      <c r="C425" s="308" t="s">
        <v>942</v>
      </c>
      <c r="D425" s="308"/>
      <c r="E425" s="93" t="s">
        <v>115</v>
      </c>
      <c r="F425" s="93" t="s">
        <v>282</v>
      </c>
      <c r="G425" s="93" t="s">
        <v>433</v>
      </c>
      <c r="H425" s="93" t="s">
        <v>232</v>
      </c>
      <c r="I425" s="309">
        <v>15617100</v>
      </c>
      <c r="J425" s="309"/>
      <c r="K425" s="309"/>
      <c r="L425" s="309">
        <v>15617100</v>
      </c>
      <c r="M425" s="309"/>
      <c r="N425" s="310">
        <v>100</v>
      </c>
      <c r="O425" s="310"/>
      <c r="P425" s="310"/>
    </row>
    <row r="426" spans="1:16" ht="42.75" customHeight="1" x14ac:dyDescent="0.2">
      <c r="A426" s="420" t="s">
        <v>434</v>
      </c>
      <c r="B426" s="421"/>
      <c r="C426" s="375" t="s">
        <v>942</v>
      </c>
      <c r="D426" s="375"/>
      <c r="E426" s="97" t="s">
        <v>115</v>
      </c>
      <c r="F426" s="97" t="s">
        <v>435</v>
      </c>
      <c r="G426" s="97"/>
      <c r="H426" s="97"/>
      <c r="I426" s="376">
        <v>14503703.68</v>
      </c>
      <c r="J426" s="376"/>
      <c r="K426" s="376"/>
      <c r="L426" s="376">
        <v>13979224.140000001</v>
      </c>
      <c r="M426" s="376"/>
      <c r="N426" s="422">
        <v>96.383823390412786</v>
      </c>
      <c r="O426" s="422"/>
      <c r="P426" s="422"/>
    </row>
    <row r="427" spans="1:16" ht="46.5" customHeight="1" x14ac:dyDescent="0.2">
      <c r="A427" s="306" t="s">
        <v>273</v>
      </c>
      <c r="B427" s="307"/>
      <c r="C427" s="308" t="s">
        <v>942</v>
      </c>
      <c r="D427" s="308"/>
      <c r="E427" s="93" t="s">
        <v>115</v>
      </c>
      <c r="F427" s="93" t="s">
        <v>435</v>
      </c>
      <c r="G427" s="93" t="s">
        <v>274</v>
      </c>
      <c r="H427" s="93"/>
      <c r="I427" s="309">
        <v>6597703.6799999997</v>
      </c>
      <c r="J427" s="309"/>
      <c r="K427" s="309"/>
      <c r="L427" s="309">
        <v>6529913.7800000003</v>
      </c>
      <c r="M427" s="309"/>
      <c r="N427" s="310">
        <v>98.972522815695783</v>
      </c>
      <c r="O427" s="310"/>
      <c r="P427" s="310"/>
    </row>
    <row r="428" spans="1:16" ht="36.75" customHeight="1" x14ac:dyDescent="0.2">
      <c r="A428" s="306" t="s">
        <v>319</v>
      </c>
      <c r="B428" s="307"/>
      <c r="C428" s="308" t="s">
        <v>942</v>
      </c>
      <c r="D428" s="308"/>
      <c r="E428" s="93" t="s">
        <v>115</v>
      </c>
      <c r="F428" s="93" t="s">
        <v>435</v>
      </c>
      <c r="G428" s="93" t="s">
        <v>320</v>
      </c>
      <c r="H428" s="93"/>
      <c r="I428" s="309">
        <v>6597703.6799999997</v>
      </c>
      <c r="J428" s="309"/>
      <c r="K428" s="309"/>
      <c r="L428" s="309">
        <v>6529913.7800000003</v>
      </c>
      <c r="M428" s="309"/>
      <c r="N428" s="310">
        <v>98.972522815695783</v>
      </c>
      <c r="O428" s="310"/>
      <c r="P428" s="310"/>
    </row>
    <row r="429" spans="1:16" ht="35.25" customHeight="1" x14ac:dyDescent="0.2">
      <c r="A429" s="306" t="s">
        <v>436</v>
      </c>
      <c r="B429" s="307"/>
      <c r="C429" s="308" t="s">
        <v>942</v>
      </c>
      <c r="D429" s="308"/>
      <c r="E429" s="93" t="s">
        <v>115</v>
      </c>
      <c r="F429" s="93" t="s">
        <v>435</v>
      </c>
      <c r="G429" s="93" t="s">
        <v>437</v>
      </c>
      <c r="H429" s="93"/>
      <c r="I429" s="309">
        <v>6597703.6799999997</v>
      </c>
      <c r="J429" s="309"/>
      <c r="K429" s="309"/>
      <c r="L429" s="309">
        <v>6529913.7800000003</v>
      </c>
      <c r="M429" s="309"/>
      <c r="N429" s="310">
        <v>98.972522815695783</v>
      </c>
      <c r="O429" s="310"/>
      <c r="P429" s="310"/>
    </row>
    <row r="430" spans="1:16" ht="77.25" customHeight="1" x14ac:dyDescent="0.2">
      <c r="A430" s="306" t="s">
        <v>438</v>
      </c>
      <c r="B430" s="307"/>
      <c r="C430" s="308" t="s">
        <v>942</v>
      </c>
      <c r="D430" s="308"/>
      <c r="E430" s="93" t="s">
        <v>115</v>
      </c>
      <c r="F430" s="93" t="s">
        <v>435</v>
      </c>
      <c r="G430" s="93" t="s">
        <v>439</v>
      </c>
      <c r="H430" s="93"/>
      <c r="I430" s="309">
        <v>4566000</v>
      </c>
      <c r="J430" s="309"/>
      <c r="K430" s="309"/>
      <c r="L430" s="309">
        <v>4522869.08</v>
      </c>
      <c r="M430" s="309"/>
      <c r="N430" s="310">
        <v>99.0553893999124</v>
      </c>
      <c r="O430" s="310"/>
      <c r="P430" s="310"/>
    </row>
    <row r="431" spans="1:16" ht="79.5" customHeight="1" x14ac:dyDescent="0.2">
      <c r="A431" s="306" t="s">
        <v>94</v>
      </c>
      <c r="B431" s="307"/>
      <c r="C431" s="308" t="s">
        <v>942</v>
      </c>
      <c r="D431" s="308"/>
      <c r="E431" s="93" t="s">
        <v>115</v>
      </c>
      <c r="F431" s="93" t="s">
        <v>435</v>
      </c>
      <c r="G431" s="93" t="s">
        <v>439</v>
      </c>
      <c r="H431" s="93" t="s">
        <v>95</v>
      </c>
      <c r="I431" s="309">
        <v>3197447.04</v>
      </c>
      <c r="J431" s="309"/>
      <c r="K431" s="309"/>
      <c r="L431" s="309">
        <v>3181185.86</v>
      </c>
      <c r="M431" s="309"/>
      <c r="N431" s="310">
        <v>99.491432389760547</v>
      </c>
      <c r="O431" s="310"/>
      <c r="P431" s="310"/>
    </row>
    <row r="432" spans="1:16" ht="30" customHeight="1" x14ac:dyDescent="0.2">
      <c r="A432" s="306" t="s">
        <v>209</v>
      </c>
      <c r="B432" s="307"/>
      <c r="C432" s="308" t="s">
        <v>942</v>
      </c>
      <c r="D432" s="308"/>
      <c r="E432" s="93" t="s">
        <v>115</v>
      </c>
      <c r="F432" s="93" t="s">
        <v>435</v>
      </c>
      <c r="G432" s="93" t="s">
        <v>439</v>
      </c>
      <c r="H432" s="93" t="s">
        <v>210</v>
      </c>
      <c r="I432" s="309">
        <v>3197447.04</v>
      </c>
      <c r="J432" s="309"/>
      <c r="K432" s="309"/>
      <c r="L432" s="309">
        <v>3181185.86</v>
      </c>
      <c r="M432" s="309"/>
      <c r="N432" s="310">
        <v>99.491432389760547</v>
      </c>
      <c r="O432" s="310"/>
      <c r="P432" s="310"/>
    </row>
    <row r="433" spans="1:16" ht="43.5" customHeight="1" x14ac:dyDescent="0.2">
      <c r="A433" s="306" t="s">
        <v>110</v>
      </c>
      <c r="B433" s="307"/>
      <c r="C433" s="308" t="s">
        <v>942</v>
      </c>
      <c r="D433" s="308"/>
      <c r="E433" s="93" t="s">
        <v>115</v>
      </c>
      <c r="F433" s="93" t="s">
        <v>435</v>
      </c>
      <c r="G433" s="93" t="s">
        <v>439</v>
      </c>
      <c r="H433" s="93" t="s">
        <v>111</v>
      </c>
      <c r="I433" s="309">
        <v>1368552.96</v>
      </c>
      <c r="J433" s="309"/>
      <c r="K433" s="309"/>
      <c r="L433" s="309">
        <v>1341683.22</v>
      </c>
      <c r="M433" s="309"/>
      <c r="N433" s="310">
        <v>98.036631333580246</v>
      </c>
      <c r="O433" s="310"/>
      <c r="P433" s="310"/>
    </row>
    <row r="434" spans="1:16" ht="40.5" customHeight="1" x14ac:dyDescent="0.2">
      <c r="A434" s="306" t="s">
        <v>112</v>
      </c>
      <c r="B434" s="307"/>
      <c r="C434" s="308" t="s">
        <v>942</v>
      </c>
      <c r="D434" s="308"/>
      <c r="E434" s="93" t="s">
        <v>115</v>
      </c>
      <c r="F434" s="93" t="s">
        <v>435</v>
      </c>
      <c r="G434" s="93" t="s">
        <v>439</v>
      </c>
      <c r="H434" s="93" t="s">
        <v>113</v>
      </c>
      <c r="I434" s="309">
        <v>1368552.96</v>
      </c>
      <c r="J434" s="309"/>
      <c r="K434" s="309"/>
      <c r="L434" s="309">
        <v>1341683.22</v>
      </c>
      <c r="M434" s="309"/>
      <c r="N434" s="310">
        <v>98.036631333580246</v>
      </c>
      <c r="O434" s="310"/>
      <c r="P434" s="310"/>
    </row>
    <row r="435" spans="1:16" ht="95.25" customHeight="1" x14ac:dyDescent="0.2">
      <c r="A435" s="306" t="s">
        <v>440</v>
      </c>
      <c r="B435" s="307"/>
      <c r="C435" s="308" t="s">
        <v>942</v>
      </c>
      <c r="D435" s="308"/>
      <c r="E435" s="93" t="s">
        <v>115</v>
      </c>
      <c r="F435" s="93" t="s">
        <v>435</v>
      </c>
      <c r="G435" s="93" t="s">
        <v>441</v>
      </c>
      <c r="H435" s="93"/>
      <c r="I435" s="309">
        <v>2031703.68</v>
      </c>
      <c r="J435" s="309"/>
      <c r="K435" s="309"/>
      <c r="L435" s="309">
        <v>2007044.7</v>
      </c>
      <c r="M435" s="309"/>
      <c r="N435" s="310">
        <v>98.78629052835106</v>
      </c>
      <c r="O435" s="310"/>
      <c r="P435" s="310"/>
    </row>
    <row r="436" spans="1:16" ht="76.5" customHeight="1" x14ac:dyDescent="0.2">
      <c r="A436" s="306" t="s">
        <v>94</v>
      </c>
      <c r="B436" s="307"/>
      <c r="C436" s="308" t="s">
        <v>942</v>
      </c>
      <c r="D436" s="308"/>
      <c r="E436" s="93" t="s">
        <v>115</v>
      </c>
      <c r="F436" s="93" t="s">
        <v>435</v>
      </c>
      <c r="G436" s="93" t="s">
        <v>441</v>
      </c>
      <c r="H436" s="93" t="s">
        <v>95</v>
      </c>
      <c r="I436" s="309">
        <v>1875703.68</v>
      </c>
      <c r="J436" s="309"/>
      <c r="K436" s="309"/>
      <c r="L436" s="309">
        <v>1861944.79</v>
      </c>
      <c r="M436" s="309"/>
      <c r="N436" s="310">
        <v>99.266467825024478</v>
      </c>
      <c r="O436" s="310"/>
      <c r="P436" s="310"/>
    </row>
    <row r="437" spans="1:16" ht="36" customHeight="1" x14ac:dyDescent="0.2">
      <c r="A437" s="306" t="s">
        <v>209</v>
      </c>
      <c r="B437" s="307"/>
      <c r="C437" s="308" t="s">
        <v>942</v>
      </c>
      <c r="D437" s="308"/>
      <c r="E437" s="93" t="s">
        <v>115</v>
      </c>
      <c r="F437" s="93" t="s">
        <v>435</v>
      </c>
      <c r="G437" s="93" t="s">
        <v>441</v>
      </c>
      <c r="H437" s="93" t="s">
        <v>210</v>
      </c>
      <c r="I437" s="309">
        <v>1875703.68</v>
      </c>
      <c r="J437" s="309"/>
      <c r="K437" s="309"/>
      <c r="L437" s="309">
        <v>1861944.79</v>
      </c>
      <c r="M437" s="309"/>
      <c r="N437" s="310">
        <v>99.266467825024478</v>
      </c>
      <c r="O437" s="310"/>
      <c r="P437" s="310"/>
    </row>
    <row r="438" spans="1:16" ht="33" customHeight="1" x14ac:dyDescent="0.2">
      <c r="A438" s="306" t="s">
        <v>110</v>
      </c>
      <c r="B438" s="307"/>
      <c r="C438" s="308" t="s">
        <v>942</v>
      </c>
      <c r="D438" s="308"/>
      <c r="E438" s="93" t="s">
        <v>115</v>
      </c>
      <c r="F438" s="93" t="s">
        <v>435</v>
      </c>
      <c r="G438" s="93" t="s">
        <v>441</v>
      </c>
      <c r="H438" s="93" t="s">
        <v>111</v>
      </c>
      <c r="I438" s="309">
        <v>156000</v>
      </c>
      <c r="J438" s="309"/>
      <c r="K438" s="309"/>
      <c r="L438" s="309">
        <v>145099.91</v>
      </c>
      <c r="M438" s="309"/>
      <c r="N438" s="310">
        <v>93.012762820512819</v>
      </c>
      <c r="O438" s="310"/>
      <c r="P438" s="310"/>
    </row>
    <row r="439" spans="1:16" ht="48" customHeight="1" x14ac:dyDescent="0.2">
      <c r="A439" s="306" t="s">
        <v>112</v>
      </c>
      <c r="B439" s="307"/>
      <c r="C439" s="308" t="s">
        <v>942</v>
      </c>
      <c r="D439" s="308"/>
      <c r="E439" s="93" t="s">
        <v>115</v>
      </c>
      <c r="F439" s="93" t="s">
        <v>435</v>
      </c>
      <c r="G439" s="93" t="s">
        <v>441</v>
      </c>
      <c r="H439" s="93" t="s">
        <v>113</v>
      </c>
      <c r="I439" s="309">
        <v>156000</v>
      </c>
      <c r="J439" s="309"/>
      <c r="K439" s="309"/>
      <c r="L439" s="309">
        <v>145099.91</v>
      </c>
      <c r="M439" s="309"/>
      <c r="N439" s="310">
        <v>93.012762820512819</v>
      </c>
      <c r="O439" s="310"/>
      <c r="P439" s="310"/>
    </row>
    <row r="440" spans="1:16" ht="26.25" customHeight="1" x14ac:dyDescent="0.2">
      <c r="A440" s="306" t="s">
        <v>442</v>
      </c>
      <c r="B440" s="307"/>
      <c r="C440" s="308" t="s">
        <v>942</v>
      </c>
      <c r="D440" s="308"/>
      <c r="E440" s="93" t="s">
        <v>115</v>
      </c>
      <c r="F440" s="93" t="s">
        <v>435</v>
      </c>
      <c r="G440" s="93" t="s">
        <v>443</v>
      </c>
      <c r="H440" s="93"/>
      <c r="I440" s="309">
        <v>4000000</v>
      </c>
      <c r="J440" s="309"/>
      <c r="K440" s="309"/>
      <c r="L440" s="309">
        <v>4000000</v>
      </c>
      <c r="M440" s="309"/>
      <c r="N440" s="310">
        <v>100</v>
      </c>
      <c r="O440" s="310"/>
      <c r="P440" s="310"/>
    </row>
    <row r="441" spans="1:16" ht="42" customHeight="1" x14ac:dyDescent="0.2">
      <c r="A441" s="306" t="s">
        <v>444</v>
      </c>
      <c r="B441" s="307"/>
      <c r="C441" s="308" t="s">
        <v>942</v>
      </c>
      <c r="D441" s="308"/>
      <c r="E441" s="93" t="s">
        <v>115</v>
      </c>
      <c r="F441" s="93" t="s">
        <v>435</v>
      </c>
      <c r="G441" s="93" t="s">
        <v>445</v>
      </c>
      <c r="H441" s="93"/>
      <c r="I441" s="309">
        <v>4000000</v>
      </c>
      <c r="J441" s="309"/>
      <c r="K441" s="309"/>
      <c r="L441" s="309">
        <v>4000000</v>
      </c>
      <c r="M441" s="309"/>
      <c r="N441" s="310">
        <v>100</v>
      </c>
      <c r="O441" s="310"/>
      <c r="P441" s="310"/>
    </row>
    <row r="442" spans="1:16" ht="47.25" customHeight="1" x14ac:dyDescent="0.2">
      <c r="A442" s="306" t="s">
        <v>446</v>
      </c>
      <c r="B442" s="307"/>
      <c r="C442" s="308" t="s">
        <v>942</v>
      </c>
      <c r="D442" s="308"/>
      <c r="E442" s="93" t="s">
        <v>115</v>
      </c>
      <c r="F442" s="93" t="s">
        <v>435</v>
      </c>
      <c r="G442" s="93" t="s">
        <v>447</v>
      </c>
      <c r="H442" s="93"/>
      <c r="I442" s="309">
        <v>4000000</v>
      </c>
      <c r="J442" s="309"/>
      <c r="K442" s="309"/>
      <c r="L442" s="309">
        <v>4000000</v>
      </c>
      <c r="M442" s="309"/>
      <c r="N442" s="310">
        <v>100</v>
      </c>
      <c r="O442" s="310"/>
      <c r="P442" s="310"/>
    </row>
    <row r="443" spans="1:16" ht="45.75" customHeight="1" x14ac:dyDescent="0.2">
      <c r="A443" s="306" t="s">
        <v>448</v>
      </c>
      <c r="B443" s="307"/>
      <c r="C443" s="308" t="s">
        <v>942</v>
      </c>
      <c r="D443" s="308"/>
      <c r="E443" s="93" t="s">
        <v>115</v>
      </c>
      <c r="F443" s="93" t="s">
        <v>435</v>
      </c>
      <c r="G443" s="93" t="s">
        <v>449</v>
      </c>
      <c r="H443" s="93"/>
      <c r="I443" s="309">
        <v>4000000</v>
      </c>
      <c r="J443" s="309"/>
      <c r="K443" s="309"/>
      <c r="L443" s="309">
        <v>4000000</v>
      </c>
      <c r="M443" s="309"/>
      <c r="N443" s="310">
        <v>100</v>
      </c>
      <c r="O443" s="310"/>
      <c r="P443" s="310"/>
    </row>
    <row r="444" spans="1:16" ht="27.75" customHeight="1" x14ac:dyDescent="0.2">
      <c r="A444" s="306" t="s">
        <v>151</v>
      </c>
      <c r="B444" s="307"/>
      <c r="C444" s="308" t="s">
        <v>942</v>
      </c>
      <c r="D444" s="308"/>
      <c r="E444" s="93" t="s">
        <v>115</v>
      </c>
      <c r="F444" s="93" t="s">
        <v>435</v>
      </c>
      <c r="G444" s="93" t="s">
        <v>449</v>
      </c>
      <c r="H444" s="93" t="s">
        <v>152</v>
      </c>
      <c r="I444" s="309">
        <v>4000000</v>
      </c>
      <c r="J444" s="309"/>
      <c r="K444" s="309"/>
      <c r="L444" s="309">
        <v>4000000</v>
      </c>
      <c r="M444" s="309"/>
      <c r="N444" s="310">
        <v>100</v>
      </c>
      <c r="O444" s="310"/>
      <c r="P444" s="310"/>
    </row>
    <row r="445" spans="1:16" ht="66.75" customHeight="1" x14ac:dyDescent="0.2">
      <c r="A445" s="306" t="s">
        <v>450</v>
      </c>
      <c r="B445" s="307"/>
      <c r="C445" s="308" t="s">
        <v>942</v>
      </c>
      <c r="D445" s="308"/>
      <c r="E445" s="93" t="s">
        <v>115</v>
      </c>
      <c r="F445" s="93" t="s">
        <v>435</v>
      </c>
      <c r="G445" s="93" t="s">
        <v>449</v>
      </c>
      <c r="H445" s="93" t="s">
        <v>451</v>
      </c>
      <c r="I445" s="309">
        <v>4000000</v>
      </c>
      <c r="J445" s="309"/>
      <c r="K445" s="309"/>
      <c r="L445" s="309">
        <v>4000000</v>
      </c>
      <c r="M445" s="309"/>
      <c r="N445" s="310">
        <v>100</v>
      </c>
      <c r="O445" s="310"/>
      <c r="P445" s="310"/>
    </row>
    <row r="446" spans="1:16" ht="42" customHeight="1" x14ac:dyDescent="0.2">
      <c r="A446" s="306" t="s">
        <v>86</v>
      </c>
      <c r="B446" s="307"/>
      <c r="C446" s="308" t="s">
        <v>942</v>
      </c>
      <c r="D446" s="308"/>
      <c r="E446" s="93" t="s">
        <v>115</v>
      </c>
      <c r="F446" s="93" t="s">
        <v>435</v>
      </c>
      <c r="G446" s="93" t="s">
        <v>87</v>
      </c>
      <c r="H446" s="93"/>
      <c r="I446" s="309">
        <v>3906000</v>
      </c>
      <c r="J446" s="309"/>
      <c r="K446" s="309"/>
      <c r="L446" s="309">
        <v>3449310.36</v>
      </c>
      <c r="M446" s="309"/>
      <c r="N446" s="310">
        <v>88.307996927803373</v>
      </c>
      <c r="O446" s="310"/>
      <c r="P446" s="310"/>
    </row>
    <row r="447" spans="1:16" ht="30.75" customHeight="1" x14ac:dyDescent="0.2">
      <c r="A447" s="306" t="s">
        <v>88</v>
      </c>
      <c r="B447" s="307"/>
      <c r="C447" s="308" t="s">
        <v>942</v>
      </c>
      <c r="D447" s="308"/>
      <c r="E447" s="93" t="s">
        <v>115</v>
      </c>
      <c r="F447" s="93" t="s">
        <v>435</v>
      </c>
      <c r="G447" s="93" t="s">
        <v>89</v>
      </c>
      <c r="H447" s="93"/>
      <c r="I447" s="309">
        <v>3906000</v>
      </c>
      <c r="J447" s="309"/>
      <c r="K447" s="309"/>
      <c r="L447" s="309">
        <v>3449310.36</v>
      </c>
      <c r="M447" s="309"/>
      <c r="N447" s="310">
        <v>88.307996927803373</v>
      </c>
      <c r="O447" s="310"/>
      <c r="P447" s="310"/>
    </row>
    <row r="448" spans="1:16" ht="45.75" customHeight="1" x14ac:dyDescent="0.2">
      <c r="A448" s="306" t="s">
        <v>90</v>
      </c>
      <c r="B448" s="307"/>
      <c r="C448" s="308" t="s">
        <v>942</v>
      </c>
      <c r="D448" s="308"/>
      <c r="E448" s="93" t="s">
        <v>115</v>
      </c>
      <c r="F448" s="93" t="s">
        <v>435</v>
      </c>
      <c r="G448" s="93" t="s">
        <v>91</v>
      </c>
      <c r="H448" s="93"/>
      <c r="I448" s="309">
        <v>3906000</v>
      </c>
      <c r="J448" s="309"/>
      <c r="K448" s="309"/>
      <c r="L448" s="309">
        <v>3449310.36</v>
      </c>
      <c r="M448" s="309"/>
      <c r="N448" s="310">
        <v>88.307996927803373</v>
      </c>
      <c r="O448" s="310"/>
      <c r="P448" s="310"/>
    </row>
    <row r="449" spans="1:16" ht="33.75" customHeight="1" x14ac:dyDescent="0.2">
      <c r="A449" s="306" t="s">
        <v>145</v>
      </c>
      <c r="B449" s="307"/>
      <c r="C449" s="308" t="s">
        <v>942</v>
      </c>
      <c r="D449" s="308"/>
      <c r="E449" s="93" t="s">
        <v>115</v>
      </c>
      <c r="F449" s="93" t="s">
        <v>435</v>
      </c>
      <c r="G449" s="93" t="s">
        <v>146</v>
      </c>
      <c r="H449" s="93"/>
      <c r="I449" s="309">
        <v>3906000</v>
      </c>
      <c r="J449" s="309"/>
      <c r="K449" s="309"/>
      <c r="L449" s="309">
        <v>3449310.36</v>
      </c>
      <c r="M449" s="309"/>
      <c r="N449" s="310">
        <v>88.307996927803373</v>
      </c>
      <c r="O449" s="310"/>
      <c r="P449" s="310"/>
    </row>
    <row r="450" spans="1:16" ht="30" customHeight="1" x14ac:dyDescent="0.2">
      <c r="A450" s="306" t="s">
        <v>147</v>
      </c>
      <c r="B450" s="307"/>
      <c r="C450" s="308" t="s">
        <v>942</v>
      </c>
      <c r="D450" s="308"/>
      <c r="E450" s="93" t="s">
        <v>115</v>
      </c>
      <c r="F450" s="93" t="s">
        <v>435</v>
      </c>
      <c r="G450" s="93" t="s">
        <v>146</v>
      </c>
      <c r="H450" s="93" t="s">
        <v>148</v>
      </c>
      <c r="I450" s="309">
        <v>3906000</v>
      </c>
      <c r="J450" s="309"/>
      <c r="K450" s="309"/>
      <c r="L450" s="309">
        <v>3449310.36</v>
      </c>
      <c r="M450" s="309"/>
      <c r="N450" s="310">
        <v>88.307996927803373</v>
      </c>
      <c r="O450" s="310"/>
      <c r="P450" s="310"/>
    </row>
    <row r="451" spans="1:16" ht="25.5" customHeight="1" x14ac:dyDescent="0.2">
      <c r="A451" s="306" t="s">
        <v>149</v>
      </c>
      <c r="B451" s="307"/>
      <c r="C451" s="308" t="s">
        <v>942</v>
      </c>
      <c r="D451" s="308"/>
      <c r="E451" s="93" t="s">
        <v>115</v>
      </c>
      <c r="F451" s="93" t="s">
        <v>435</v>
      </c>
      <c r="G451" s="93" t="s">
        <v>146</v>
      </c>
      <c r="H451" s="93" t="s">
        <v>150</v>
      </c>
      <c r="I451" s="309">
        <v>3906000</v>
      </c>
      <c r="J451" s="309"/>
      <c r="K451" s="309"/>
      <c r="L451" s="309">
        <v>3449310.36</v>
      </c>
      <c r="M451" s="309"/>
      <c r="N451" s="310">
        <v>88.307996927803373</v>
      </c>
      <c r="O451" s="310"/>
      <c r="P451" s="310"/>
    </row>
    <row r="452" spans="1:16" ht="35.25" customHeight="1" x14ac:dyDescent="0.2">
      <c r="A452" s="423" t="s">
        <v>452</v>
      </c>
      <c r="B452" s="424"/>
      <c r="C452" s="352" t="s">
        <v>942</v>
      </c>
      <c r="D452" s="352"/>
      <c r="E452" s="96" t="s">
        <v>360</v>
      </c>
      <c r="F452" s="96"/>
      <c r="G452" s="96"/>
      <c r="H452" s="96"/>
      <c r="I452" s="353">
        <v>2947294793.9499998</v>
      </c>
      <c r="J452" s="353"/>
      <c r="K452" s="353"/>
      <c r="L452" s="353">
        <v>2863463052.2399998</v>
      </c>
      <c r="M452" s="353"/>
      <c r="N452" s="425">
        <v>97.155637709465509</v>
      </c>
      <c r="O452" s="425"/>
      <c r="P452" s="425"/>
    </row>
    <row r="453" spans="1:16" ht="26.25" customHeight="1" x14ac:dyDescent="0.2">
      <c r="A453" s="420" t="s">
        <v>453</v>
      </c>
      <c r="B453" s="421"/>
      <c r="C453" s="375" t="s">
        <v>942</v>
      </c>
      <c r="D453" s="375"/>
      <c r="E453" s="97" t="s">
        <v>360</v>
      </c>
      <c r="F453" s="97" t="s">
        <v>83</v>
      </c>
      <c r="G453" s="97"/>
      <c r="H453" s="97"/>
      <c r="I453" s="376">
        <v>120542741.04000001</v>
      </c>
      <c r="J453" s="376"/>
      <c r="K453" s="376"/>
      <c r="L453" s="376">
        <v>103707057.37</v>
      </c>
      <c r="M453" s="376"/>
      <c r="N453" s="422">
        <v>86.033432187830059</v>
      </c>
      <c r="O453" s="422"/>
      <c r="P453" s="422"/>
    </row>
    <row r="454" spans="1:16" ht="34.5" customHeight="1" x14ac:dyDescent="0.2">
      <c r="A454" s="306" t="s">
        <v>116</v>
      </c>
      <c r="B454" s="307"/>
      <c r="C454" s="308" t="s">
        <v>942</v>
      </c>
      <c r="D454" s="308"/>
      <c r="E454" s="93" t="s">
        <v>360</v>
      </c>
      <c r="F454" s="93" t="s">
        <v>83</v>
      </c>
      <c r="G454" s="93" t="s">
        <v>117</v>
      </c>
      <c r="H454" s="93"/>
      <c r="I454" s="309">
        <v>92500</v>
      </c>
      <c r="J454" s="309"/>
      <c r="K454" s="309"/>
      <c r="L454" s="309">
        <v>92500</v>
      </c>
      <c r="M454" s="309"/>
      <c r="N454" s="310">
        <v>100</v>
      </c>
      <c r="O454" s="310"/>
      <c r="P454" s="310"/>
    </row>
    <row r="455" spans="1:16" ht="51" customHeight="1" x14ac:dyDescent="0.2">
      <c r="A455" s="306" t="s">
        <v>454</v>
      </c>
      <c r="B455" s="307"/>
      <c r="C455" s="308" t="s">
        <v>942</v>
      </c>
      <c r="D455" s="308"/>
      <c r="E455" s="93" t="s">
        <v>360</v>
      </c>
      <c r="F455" s="93" t="s">
        <v>83</v>
      </c>
      <c r="G455" s="93" t="s">
        <v>455</v>
      </c>
      <c r="H455" s="93"/>
      <c r="I455" s="309">
        <v>92500</v>
      </c>
      <c r="J455" s="309"/>
      <c r="K455" s="309"/>
      <c r="L455" s="309">
        <v>92500</v>
      </c>
      <c r="M455" s="309"/>
      <c r="N455" s="310">
        <v>100</v>
      </c>
      <c r="O455" s="310"/>
      <c r="P455" s="310"/>
    </row>
    <row r="456" spans="1:16" ht="66.75" customHeight="1" x14ac:dyDescent="0.2">
      <c r="A456" s="306" t="s">
        <v>456</v>
      </c>
      <c r="B456" s="307"/>
      <c r="C456" s="308" t="s">
        <v>942</v>
      </c>
      <c r="D456" s="308"/>
      <c r="E456" s="93" t="s">
        <v>360</v>
      </c>
      <c r="F456" s="93" t="s">
        <v>83</v>
      </c>
      <c r="G456" s="93" t="s">
        <v>457</v>
      </c>
      <c r="H456" s="93"/>
      <c r="I456" s="309">
        <v>92500</v>
      </c>
      <c r="J456" s="309"/>
      <c r="K456" s="309"/>
      <c r="L456" s="309">
        <v>92500</v>
      </c>
      <c r="M456" s="309"/>
      <c r="N456" s="310">
        <v>100</v>
      </c>
      <c r="O456" s="310"/>
      <c r="P456" s="310"/>
    </row>
    <row r="457" spans="1:16" ht="59.25" customHeight="1" x14ac:dyDescent="0.2">
      <c r="A457" s="306" t="s">
        <v>458</v>
      </c>
      <c r="B457" s="307"/>
      <c r="C457" s="308" t="s">
        <v>942</v>
      </c>
      <c r="D457" s="308"/>
      <c r="E457" s="93" t="s">
        <v>360</v>
      </c>
      <c r="F457" s="93" t="s">
        <v>83</v>
      </c>
      <c r="G457" s="93" t="s">
        <v>459</v>
      </c>
      <c r="H457" s="93"/>
      <c r="I457" s="309">
        <v>92500</v>
      </c>
      <c r="J457" s="309"/>
      <c r="K457" s="309"/>
      <c r="L457" s="309">
        <v>92500</v>
      </c>
      <c r="M457" s="309"/>
      <c r="N457" s="310">
        <v>100</v>
      </c>
      <c r="O457" s="310"/>
      <c r="P457" s="310"/>
    </row>
    <row r="458" spans="1:16" ht="39" customHeight="1" x14ac:dyDescent="0.2">
      <c r="A458" s="306" t="s">
        <v>215</v>
      </c>
      <c r="B458" s="307"/>
      <c r="C458" s="308" t="s">
        <v>942</v>
      </c>
      <c r="D458" s="308"/>
      <c r="E458" s="93" t="s">
        <v>360</v>
      </c>
      <c r="F458" s="93" t="s">
        <v>83</v>
      </c>
      <c r="G458" s="93" t="s">
        <v>459</v>
      </c>
      <c r="H458" s="93" t="s">
        <v>216</v>
      </c>
      <c r="I458" s="309">
        <v>92500</v>
      </c>
      <c r="J458" s="309"/>
      <c r="K458" s="309"/>
      <c r="L458" s="309">
        <v>92500</v>
      </c>
      <c r="M458" s="309"/>
      <c r="N458" s="310">
        <v>100</v>
      </c>
      <c r="O458" s="310"/>
      <c r="P458" s="310"/>
    </row>
    <row r="459" spans="1:16" ht="28.5" customHeight="1" x14ac:dyDescent="0.2">
      <c r="A459" s="306" t="s">
        <v>217</v>
      </c>
      <c r="B459" s="307"/>
      <c r="C459" s="308" t="s">
        <v>942</v>
      </c>
      <c r="D459" s="308"/>
      <c r="E459" s="93" t="s">
        <v>360</v>
      </c>
      <c r="F459" s="93" t="s">
        <v>83</v>
      </c>
      <c r="G459" s="93" t="s">
        <v>459</v>
      </c>
      <c r="H459" s="93" t="s">
        <v>218</v>
      </c>
      <c r="I459" s="309">
        <v>92500</v>
      </c>
      <c r="J459" s="309"/>
      <c r="K459" s="309"/>
      <c r="L459" s="309">
        <v>92500</v>
      </c>
      <c r="M459" s="309"/>
      <c r="N459" s="310">
        <v>100</v>
      </c>
      <c r="O459" s="310"/>
      <c r="P459" s="310"/>
    </row>
    <row r="460" spans="1:16" ht="50.25" customHeight="1" x14ac:dyDescent="0.2">
      <c r="A460" s="306" t="s">
        <v>460</v>
      </c>
      <c r="B460" s="307"/>
      <c r="C460" s="308" t="s">
        <v>942</v>
      </c>
      <c r="D460" s="308"/>
      <c r="E460" s="93" t="s">
        <v>360</v>
      </c>
      <c r="F460" s="93" t="s">
        <v>83</v>
      </c>
      <c r="G460" s="93" t="s">
        <v>461</v>
      </c>
      <c r="H460" s="93"/>
      <c r="I460" s="309">
        <v>11542390.18</v>
      </c>
      <c r="J460" s="309"/>
      <c r="K460" s="309"/>
      <c r="L460" s="309">
        <v>11542390.18</v>
      </c>
      <c r="M460" s="309"/>
      <c r="N460" s="310">
        <v>100</v>
      </c>
      <c r="O460" s="310"/>
      <c r="P460" s="310"/>
    </row>
    <row r="461" spans="1:16" ht="27" customHeight="1" x14ac:dyDescent="0.2">
      <c r="A461" s="306" t="s">
        <v>88</v>
      </c>
      <c r="B461" s="307"/>
      <c r="C461" s="308" t="s">
        <v>942</v>
      </c>
      <c r="D461" s="308"/>
      <c r="E461" s="93" t="s">
        <v>360</v>
      </c>
      <c r="F461" s="93" t="s">
        <v>83</v>
      </c>
      <c r="G461" s="93" t="s">
        <v>462</v>
      </c>
      <c r="H461" s="93"/>
      <c r="I461" s="309">
        <v>11542390.18</v>
      </c>
      <c r="J461" s="309"/>
      <c r="K461" s="309"/>
      <c r="L461" s="309">
        <v>11542390.18</v>
      </c>
      <c r="M461" s="309"/>
      <c r="N461" s="310">
        <v>100</v>
      </c>
      <c r="O461" s="310"/>
      <c r="P461" s="310"/>
    </row>
    <row r="462" spans="1:16" ht="50.25" customHeight="1" x14ac:dyDescent="0.2">
      <c r="A462" s="306" t="s">
        <v>90</v>
      </c>
      <c r="B462" s="307"/>
      <c r="C462" s="308" t="s">
        <v>942</v>
      </c>
      <c r="D462" s="308"/>
      <c r="E462" s="93" t="s">
        <v>360</v>
      </c>
      <c r="F462" s="93" t="s">
        <v>83</v>
      </c>
      <c r="G462" s="93" t="s">
        <v>463</v>
      </c>
      <c r="H462" s="93"/>
      <c r="I462" s="309">
        <v>11542390.18</v>
      </c>
      <c r="J462" s="309"/>
      <c r="K462" s="309"/>
      <c r="L462" s="309">
        <v>11542390.18</v>
      </c>
      <c r="M462" s="309"/>
      <c r="N462" s="310">
        <v>100</v>
      </c>
      <c r="O462" s="310"/>
      <c r="P462" s="310"/>
    </row>
    <row r="463" spans="1:16" ht="56.25" customHeight="1" x14ac:dyDescent="0.2">
      <c r="A463" s="306" t="s">
        <v>464</v>
      </c>
      <c r="B463" s="307"/>
      <c r="C463" s="308" t="s">
        <v>942</v>
      </c>
      <c r="D463" s="308"/>
      <c r="E463" s="93" t="s">
        <v>360</v>
      </c>
      <c r="F463" s="93" t="s">
        <v>83</v>
      </c>
      <c r="G463" s="93" t="s">
        <v>465</v>
      </c>
      <c r="H463" s="93"/>
      <c r="I463" s="309">
        <v>11542390.18</v>
      </c>
      <c r="J463" s="309"/>
      <c r="K463" s="309"/>
      <c r="L463" s="309">
        <v>11542390.18</v>
      </c>
      <c r="M463" s="309"/>
      <c r="N463" s="310">
        <v>100</v>
      </c>
      <c r="O463" s="310"/>
      <c r="P463" s="310"/>
    </row>
    <row r="464" spans="1:16" ht="42" customHeight="1" x14ac:dyDescent="0.2">
      <c r="A464" s="306" t="s">
        <v>215</v>
      </c>
      <c r="B464" s="307"/>
      <c r="C464" s="308" t="s">
        <v>942</v>
      </c>
      <c r="D464" s="308"/>
      <c r="E464" s="93" t="s">
        <v>360</v>
      </c>
      <c r="F464" s="93" t="s">
        <v>83</v>
      </c>
      <c r="G464" s="93" t="s">
        <v>465</v>
      </c>
      <c r="H464" s="93" t="s">
        <v>216</v>
      </c>
      <c r="I464" s="309">
        <v>11542390.18</v>
      </c>
      <c r="J464" s="309"/>
      <c r="K464" s="309"/>
      <c r="L464" s="309">
        <v>11542390.18</v>
      </c>
      <c r="M464" s="309"/>
      <c r="N464" s="310">
        <v>100</v>
      </c>
      <c r="O464" s="310"/>
      <c r="P464" s="310"/>
    </row>
    <row r="465" spans="1:16" ht="33.75" customHeight="1" x14ac:dyDescent="0.2">
      <c r="A465" s="306" t="s">
        <v>217</v>
      </c>
      <c r="B465" s="307"/>
      <c r="C465" s="308" t="s">
        <v>942</v>
      </c>
      <c r="D465" s="308"/>
      <c r="E465" s="93" t="s">
        <v>360</v>
      </c>
      <c r="F465" s="93" t="s">
        <v>83</v>
      </c>
      <c r="G465" s="93" t="s">
        <v>465</v>
      </c>
      <c r="H465" s="93" t="s">
        <v>218</v>
      </c>
      <c r="I465" s="309">
        <v>11542390.18</v>
      </c>
      <c r="J465" s="309"/>
      <c r="K465" s="309"/>
      <c r="L465" s="309">
        <v>11542390.18</v>
      </c>
      <c r="M465" s="309"/>
      <c r="N465" s="310">
        <v>100</v>
      </c>
      <c r="O465" s="310"/>
      <c r="P465" s="310"/>
    </row>
    <row r="466" spans="1:16" ht="35.25" customHeight="1" x14ac:dyDescent="0.2">
      <c r="A466" s="306" t="s">
        <v>86</v>
      </c>
      <c r="B466" s="307"/>
      <c r="C466" s="308" t="s">
        <v>942</v>
      </c>
      <c r="D466" s="308"/>
      <c r="E466" s="93" t="s">
        <v>360</v>
      </c>
      <c r="F466" s="93" t="s">
        <v>83</v>
      </c>
      <c r="G466" s="93" t="s">
        <v>87</v>
      </c>
      <c r="H466" s="93"/>
      <c r="I466" s="309">
        <v>68655671.260000005</v>
      </c>
      <c r="J466" s="309"/>
      <c r="K466" s="309"/>
      <c r="L466" s="309">
        <v>66323143.450000003</v>
      </c>
      <c r="M466" s="309"/>
      <c r="N466" s="310">
        <v>96.602570818706752</v>
      </c>
      <c r="O466" s="310"/>
      <c r="P466" s="310"/>
    </row>
    <row r="467" spans="1:16" ht="36" customHeight="1" x14ac:dyDescent="0.2">
      <c r="A467" s="306" t="s">
        <v>139</v>
      </c>
      <c r="B467" s="307"/>
      <c r="C467" s="308" t="s">
        <v>942</v>
      </c>
      <c r="D467" s="308"/>
      <c r="E467" s="93" t="s">
        <v>360</v>
      </c>
      <c r="F467" s="93" t="s">
        <v>83</v>
      </c>
      <c r="G467" s="93" t="s">
        <v>140</v>
      </c>
      <c r="H467" s="93"/>
      <c r="I467" s="309">
        <v>68655671.260000005</v>
      </c>
      <c r="J467" s="309"/>
      <c r="K467" s="309"/>
      <c r="L467" s="309">
        <v>66323143.450000003</v>
      </c>
      <c r="M467" s="309"/>
      <c r="N467" s="310">
        <v>96.602570818706752</v>
      </c>
      <c r="O467" s="310"/>
      <c r="P467" s="310"/>
    </row>
    <row r="468" spans="1:16" ht="50.25" customHeight="1" x14ac:dyDescent="0.2">
      <c r="A468" s="306" t="s">
        <v>211</v>
      </c>
      <c r="B468" s="307"/>
      <c r="C468" s="308" t="s">
        <v>942</v>
      </c>
      <c r="D468" s="308"/>
      <c r="E468" s="93" t="s">
        <v>360</v>
      </c>
      <c r="F468" s="93" t="s">
        <v>83</v>
      </c>
      <c r="G468" s="93" t="s">
        <v>212</v>
      </c>
      <c r="H468" s="93"/>
      <c r="I468" s="309">
        <v>68655671.260000005</v>
      </c>
      <c r="J468" s="309"/>
      <c r="K468" s="309"/>
      <c r="L468" s="309">
        <v>66323143.450000003</v>
      </c>
      <c r="M468" s="309"/>
      <c r="N468" s="310">
        <v>96.602570818706752</v>
      </c>
      <c r="O468" s="310"/>
      <c r="P468" s="310"/>
    </row>
    <row r="469" spans="1:16" ht="67.5" customHeight="1" x14ac:dyDescent="0.2">
      <c r="A469" s="306" t="s">
        <v>213</v>
      </c>
      <c r="B469" s="307"/>
      <c r="C469" s="308" t="s">
        <v>942</v>
      </c>
      <c r="D469" s="308"/>
      <c r="E469" s="93" t="s">
        <v>360</v>
      </c>
      <c r="F469" s="93" t="s">
        <v>83</v>
      </c>
      <c r="G469" s="93" t="s">
        <v>214</v>
      </c>
      <c r="H469" s="93"/>
      <c r="I469" s="309">
        <v>11466671.26</v>
      </c>
      <c r="J469" s="309"/>
      <c r="K469" s="309"/>
      <c r="L469" s="309">
        <v>9755122.0600000005</v>
      </c>
      <c r="M469" s="309"/>
      <c r="N469" s="310">
        <v>85.073704816405467</v>
      </c>
      <c r="O469" s="310"/>
      <c r="P469" s="310"/>
    </row>
    <row r="470" spans="1:16" ht="33.75" customHeight="1" x14ac:dyDescent="0.2">
      <c r="A470" s="306" t="s">
        <v>110</v>
      </c>
      <c r="B470" s="307"/>
      <c r="C470" s="308" t="s">
        <v>942</v>
      </c>
      <c r="D470" s="308"/>
      <c r="E470" s="93" t="s">
        <v>360</v>
      </c>
      <c r="F470" s="93" t="s">
        <v>83</v>
      </c>
      <c r="G470" s="93" t="s">
        <v>214</v>
      </c>
      <c r="H470" s="93" t="s">
        <v>111</v>
      </c>
      <c r="I470" s="309">
        <v>5499736.5</v>
      </c>
      <c r="J470" s="309"/>
      <c r="K470" s="309"/>
      <c r="L470" s="309">
        <v>4148251.99</v>
      </c>
      <c r="M470" s="309"/>
      <c r="N470" s="310">
        <v>75.426377063701139</v>
      </c>
      <c r="O470" s="310"/>
      <c r="P470" s="310"/>
    </row>
    <row r="471" spans="1:16" ht="43.5" customHeight="1" x14ac:dyDescent="0.2">
      <c r="A471" s="306" t="s">
        <v>112</v>
      </c>
      <c r="B471" s="307"/>
      <c r="C471" s="308" t="s">
        <v>942</v>
      </c>
      <c r="D471" s="308"/>
      <c r="E471" s="93" t="s">
        <v>360</v>
      </c>
      <c r="F471" s="93" t="s">
        <v>83</v>
      </c>
      <c r="G471" s="93" t="s">
        <v>214</v>
      </c>
      <c r="H471" s="93" t="s">
        <v>113</v>
      </c>
      <c r="I471" s="309">
        <v>5499736.5</v>
      </c>
      <c r="J471" s="309"/>
      <c r="K471" s="309"/>
      <c r="L471" s="309">
        <v>4148251.99</v>
      </c>
      <c r="M471" s="309"/>
      <c r="N471" s="310">
        <v>75.426377063701139</v>
      </c>
      <c r="O471" s="310"/>
      <c r="P471" s="310"/>
    </row>
    <row r="472" spans="1:16" ht="39.75" customHeight="1" x14ac:dyDescent="0.2">
      <c r="A472" s="306" t="s">
        <v>215</v>
      </c>
      <c r="B472" s="307"/>
      <c r="C472" s="308" t="s">
        <v>942</v>
      </c>
      <c r="D472" s="308"/>
      <c r="E472" s="93" t="s">
        <v>360</v>
      </c>
      <c r="F472" s="93" t="s">
        <v>83</v>
      </c>
      <c r="G472" s="93" t="s">
        <v>214</v>
      </c>
      <c r="H472" s="93" t="s">
        <v>216</v>
      </c>
      <c r="I472" s="309">
        <v>5966934.7599999998</v>
      </c>
      <c r="J472" s="309"/>
      <c r="K472" s="309"/>
      <c r="L472" s="309">
        <v>5606870.0700000003</v>
      </c>
      <c r="M472" s="309"/>
      <c r="N472" s="310">
        <v>93.965667390672138</v>
      </c>
      <c r="O472" s="310"/>
      <c r="P472" s="310"/>
    </row>
    <row r="473" spans="1:16" ht="28.5" customHeight="1" x14ac:dyDescent="0.2">
      <c r="A473" s="306" t="s">
        <v>217</v>
      </c>
      <c r="B473" s="307"/>
      <c r="C473" s="308" t="s">
        <v>942</v>
      </c>
      <c r="D473" s="308"/>
      <c r="E473" s="93" t="s">
        <v>360</v>
      </c>
      <c r="F473" s="93" t="s">
        <v>83</v>
      </c>
      <c r="G473" s="93" t="s">
        <v>214</v>
      </c>
      <c r="H473" s="93" t="s">
        <v>218</v>
      </c>
      <c r="I473" s="309">
        <v>5966934.7599999998</v>
      </c>
      <c r="J473" s="309"/>
      <c r="K473" s="309"/>
      <c r="L473" s="309">
        <v>5606870.0700000003</v>
      </c>
      <c r="M473" s="309"/>
      <c r="N473" s="310">
        <v>93.965667390672138</v>
      </c>
      <c r="O473" s="310"/>
      <c r="P473" s="310"/>
    </row>
    <row r="474" spans="1:16" ht="40.5" customHeight="1" x14ac:dyDescent="0.2">
      <c r="A474" s="306" t="s">
        <v>466</v>
      </c>
      <c r="B474" s="307"/>
      <c r="C474" s="308" t="s">
        <v>942</v>
      </c>
      <c r="D474" s="308"/>
      <c r="E474" s="93" t="s">
        <v>360</v>
      </c>
      <c r="F474" s="93" t="s">
        <v>83</v>
      </c>
      <c r="G474" s="93" t="s">
        <v>467</v>
      </c>
      <c r="H474" s="93"/>
      <c r="I474" s="309">
        <v>57189000</v>
      </c>
      <c r="J474" s="309"/>
      <c r="K474" s="309"/>
      <c r="L474" s="309">
        <v>56568021.390000001</v>
      </c>
      <c r="M474" s="309"/>
      <c r="N474" s="310">
        <v>98.914164244872268</v>
      </c>
      <c r="O474" s="310"/>
      <c r="P474" s="310"/>
    </row>
    <row r="475" spans="1:16" ht="33.75" customHeight="1" x14ac:dyDescent="0.2">
      <c r="A475" s="306" t="s">
        <v>110</v>
      </c>
      <c r="B475" s="307"/>
      <c r="C475" s="308" t="s">
        <v>942</v>
      </c>
      <c r="D475" s="308"/>
      <c r="E475" s="93" t="s">
        <v>360</v>
      </c>
      <c r="F475" s="93" t="s">
        <v>83</v>
      </c>
      <c r="G475" s="93" t="s">
        <v>467</v>
      </c>
      <c r="H475" s="93" t="s">
        <v>111</v>
      </c>
      <c r="I475" s="309">
        <v>57189000</v>
      </c>
      <c r="J475" s="309"/>
      <c r="K475" s="309"/>
      <c r="L475" s="309">
        <v>56568021.390000001</v>
      </c>
      <c r="M475" s="309"/>
      <c r="N475" s="310">
        <v>98.914164244872268</v>
      </c>
      <c r="O475" s="310"/>
      <c r="P475" s="310"/>
    </row>
    <row r="476" spans="1:16" ht="54" customHeight="1" x14ac:dyDescent="0.2">
      <c r="A476" s="306" t="s">
        <v>112</v>
      </c>
      <c r="B476" s="307"/>
      <c r="C476" s="308" t="s">
        <v>942</v>
      </c>
      <c r="D476" s="308"/>
      <c r="E476" s="93" t="s">
        <v>360</v>
      </c>
      <c r="F476" s="93" t="s">
        <v>83</v>
      </c>
      <c r="G476" s="93" t="s">
        <v>467</v>
      </c>
      <c r="H476" s="93" t="s">
        <v>113</v>
      </c>
      <c r="I476" s="309">
        <v>57189000</v>
      </c>
      <c r="J476" s="309"/>
      <c r="K476" s="309"/>
      <c r="L476" s="309">
        <v>56568021.390000001</v>
      </c>
      <c r="M476" s="309"/>
      <c r="N476" s="310">
        <v>98.914164244872268</v>
      </c>
      <c r="O476" s="310"/>
      <c r="P476" s="310"/>
    </row>
    <row r="477" spans="1:16" ht="44.25" customHeight="1" x14ac:dyDescent="0.2">
      <c r="A477" s="306" t="s">
        <v>175</v>
      </c>
      <c r="B477" s="307"/>
      <c r="C477" s="308" t="s">
        <v>942</v>
      </c>
      <c r="D477" s="308"/>
      <c r="E477" s="93" t="s">
        <v>360</v>
      </c>
      <c r="F477" s="93" t="s">
        <v>83</v>
      </c>
      <c r="G477" s="93" t="s">
        <v>176</v>
      </c>
      <c r="H477" s="93"/>
      <c r="I477" s="309">
        <v>29476032.329999998</v>
      </c>
      <c r="J477" s="309"/>
      <c r="K477" s="309"/>
      <c r="L477" s="309">
        <v>16926532.329999998</v>
      </c>
      <c r="M477" s="309"/>
      <c r="N477" s="310">
        <v>57.424731186675281</v>
      </c>
      <c r="O477" s="310"/>
      <c r="P477" s="310"/>
    </row>
    <row r="478" spans="1:16" ht="69.75" customHeight="1" x14ac:dyDescent="0.2">
      <c r="A478" s="306" t="s">
        <v>177</v>
      </c>
      <c r="B478" s="307"/>
      <c r="C478" s="308" t="s">
        <v>942</v>
      </c>
      <c r="D478" s="308"/>
      <c r="E478" s="93" t="s">
        <v>360</v>
      </c>
      <c r="F478" s="93" t="s">
        <v>83</v>
      </c>
      <c r="G478" s="93" t="s">
        <v>178</v>
      </c>
      <c r="H478" s="93"/>
      <c r="I478" s="309">
        <v>29476032.329999998</v>
      </c>
      <c r="J478" s="309"/>
      <c r="K478" s="309"/>
      <c r="L478" s="309">
        <v>16926532.329999998</v>
      </c>
      <c r="M478" s="309"/>
      <c r="N478" s="310">
        <v>57.424731186675281</v>
      </c>
      <c r="O478" s="310"/>
      <c r="P478" s="310"/>
    </row>
    <row r="479" spans="1:16" ht="37.5" customHeight="1" x14ac:dyDescent="0.2">
      <c r="A479" s="306" t="s">
        <v>468</v>
      </c>
      <c r="B479" s="307"/>
      <c r="C479" s="308" t="s">
        <v>942</v>
      </c>
      <c r="D479" s="308"/>
      <c r="E479" s="93" t="s">
        <v>360</v>
      </c>
      <c r="F479" s="93" t="s">
        <v>83</v>
      </c>
      <c r="G479" s="93" t="s">
        <v>469</v>
      </c>
      <c r="H479" s="93"/>
      <c r="I479" s="309">
        <v>29476032.329999998</v>
      </c>
      <c r="J479" s="309"/>
      <c r="K479" s="309"/>
      <c r="L479" s="309">
        <v>16926532.329999998</v>
      </c>
      <c r="M479" s="309"/>
      <c r="N479" s="310">
        <v>57.424731186675281</v>
      </c>
      <c r="O479" s="310"/>
      <c r="P479" s="310"/>
    </row>
    <row r="480" spans="1:16" ht="42" customHeight="1" x14ac:dyDescent="0.2">
      <c r="A480" s="306" t="s">
        <v>470</v>
      </c>
      <c r="B480" s="307"/>
      <c r="C480" s="308" t="s">
        <v>942</v>
      </c>
      <c r="D480" s="308"/>
      <c r="E480" s="93" t="s">
        <v>360</v>
      </c>
      <c r="F480" s="93" t="s">
        <v>83</v>
      </c>
      <c r="G480" s="93" t="s">
        <v>471</v>
      </c>
      <c r="H480" s="93"/>
      <c r="I480" s="309">
        <v>16926532.329999998</v>
      </c>
      <c r="J480" s="309"/>
      <c r="K480" s="309"/>
      <c r="L480" s="309">
        <v>16926532.329999998</v>
      </c>
      <c r="M480" s="309"/>
      <c r="N480" s="310">
        <v>100</v>
      </c>
      <c r="O480" s="310"/>
      <c r="P480" s="310"/>
    </row>
    <row r="481" spans="1:16" ht="44.25" customHeight="1" x14ac:dyDescent="0.2">
      <c r="A481" s="306" t="s">
        <v>215</v>
      </c>
      <c r="B481" s="307"/>
      <c r="C481" s="308" t="s">
        <v>942</v>
      </c>
      <c r="D481" s="308"/>
      <c r="E481" s="93" t="s">
        <v>360</v>
      </c>
      <c r="F481" s="93" t="s">
        <v>83</v>
      </c>
      <c r="G481" s="93" t="s">
        <v>471</v>
      </c>
      <c r="H481" s="93" t="s">
        <v>216</v>
      </c>
      <c r="I481" s="309">
        <v>1652579.36</v>
      </c>
      <c r="J481" s="309"/>
      <c r="K481" s="309"/>
      <c r="L481" s="309">
        <v>1652579.36</v>
      </c>
      <c r="M481" s="309"/>
      <c r="N481" s="310">
        <v>100</v>
      </c>
      <c r="O481" s="310"/>
      <c r="P481" s="310"/>
    </row>
    <row r="482" spans="1:16" ht="31.5" customHeight="1" x14ac:dyDescent="0.2">
      <c r="A482" s="306" t="s">
        <v>217</v>
      </c>
      <c r="B482" s="307"/>
      <c r="C482" s="308" t="s">
        <v>942</v>
      </c>
      <c r="D482" s="308"/>
      <c r="E482" s="93" t="s">
        <v>360</v>
      </c>
      <c r="F482" s="93" t="s">
        <v>83</v>
      </c>
      <c r="G482" s="93" t="s">
        <v>471</v>
      </c>
      <c r="H482" s="93" t="s">
        <v>218</v>
      </c>
      <c r="I482" s="309">
        <v>1652579.36</v>
      </c>
      <c r="J482" s="309"/>
      <c r="K482" s="309"/>
      <c r="L482" s="309">
        <v>1652579.36</v>
      </c>
      <c r="M482" s="309"/>
      <c r="N482" s="310">
        <v>100</v>
      </c>
      <c r="O482" s="310"/>
      <c r="P482" s="310"/>
    </row>
    <row r="483" spans="1:16" ht="24.75" customHeight="1" x14ac:dyDescent="0.2">
      <c r="A483" s="306" t="s">
        <v>151</v>
      </c>
      <c r="B483" s="307"/>
      <c r="C483" s="308" t="s">
        <v>942</v>
      </c>
      <c r="D483" s="308"/>
      <c r="E483" s="93" t="s">
        <v>360</v>
      </c>
      <c r="F483" s="93" t="s">
        <v>83</v>
      </c>
      <c r="G483" s="93" t="s">
        <v>471</v>
      </c>
      <c r="H483" s="93" t="s">
        <v>152</v>
      </c>
      <c r="I483" s="309">
        <v>15273952.970000001</v>
      </c>
      <c r="J483" s="309"/>
      <c r="K483" s="309"/>
      <c r="L483" s="309">
        <v>15273952.970000001</v>
      </c>
      <c r="M483" s="309"/>
      <c r="N483" s="310">
        <v>100</v>
      </c>
      <c r="O483" s="310"/>
      <c r="P483" s="310"/>
    </row>
    <row r="484" spans="1:16" ht="60" customHeight="1" x14ac:dyDescent="0.2">
      <c r="A484" s="306" t="s">
        <v>450</v>
      </c>
      <c r="B484" s="307"/>
      <c r="C484" s="308" t="s">
        <v>942</v>
      </c>
      <c r="D484" s="308"/>
      <c r="E484" s="93" t="s">
        <v>360</v>
      </c>
      <c r="F484" s="93" t="s">
        <v>83</v>
      </c>
      <c r="G484" s="93" t="s">
        <v>471</v>
      </c>
      <c r="H484" s="93" t="s">
        <v>451</v>
      </c>
      <c r="I484" s="309">
        <v>15273952.970000001</v>
      </c>
      <c r="J484" s="309"/>
      <c r="K484" s="309"/>
      <c r="L484" s="309">
        <v>15273952.970000001</v>
      </c>
      <c r="M484" s="309"/>
      <c r="N484" s="310">
        <v>100</v>
      </c>
      <c r="O484" s="310"/>
      <c r="P484" s="310"/>
    </row>
    <row r="485" spans="1:16" ht="26.25" customHeight="1" x14ac:dyDescent="0.2">
      <c r="A485" s="306" t="s">
        <v>472</v>
      </c>
      <c r="B485" s="307"/>
      <c r="C485" s="308" t="s">
        <v>942</v>
      </c>
      <c r="D485" s="308"/>
      <c r="E485" s="93" t="s">
        <v>360</v>
      </c>
      <c r="F485" s="93" t="s">
        <v>83</v>
      </c>
      <c r="G485" s="93" t="s">
        <v>473</v>
      </c>
      <c r="H485" s="93"/>
      <c r="I485" s="309">
        <v>12549500</v>
      </c>
      <c r="J485" s="309"/>
      <c r="K485" s="309"/>
      <c r="L485" s="309">
        <v>0</v>
      </c>
      <c r="M485" s="309"/>
      <c r="N485" s="310">
        <v>0</v>
      </c>
      <c r="O485" s="310"/>
      <c r="P485" s="310"/>
    </row>
    <row r="486" spans="1:16" ht="29.25" customHeight="1" x14ac:dyDescent="0.2">
      <c r="A486" s="306" t="s">
        <v>151</v>
      </c>
      <c r="B486" s="307"/>
      <c r="C486" s="308" t="s">
        <v>942</v>
      </c>
      <c r="D486" s="308"/>
      <c r="E486" s="93" t="s">
        <v>360</v>
      </c>
      <c r="F486" s="93" t="s">
        <v>83</v>
      </c>
      <c r="G486" s="93" t="s">
        <v>473</v>
      </c>
      <c r="H486" s="93" t="s">
        <v>152</v>
      </c>
      <c r="I486" s="309">
        <v>12549500</v>
      </c>
      <c r="J486" s="309"/>
      <c r="K486" s="309"/>
      <c r="L486" s="309">
        <v>0</v>
      </c>
      <c r="M486" s="309"/>
      <c r="N486" s="310">
        <v>0</v>
      </c>
      <c r="O486" s="310"/>
      <c r="P486" s="310"/>
    </row>
    <row r="487" spans="1:16" ht="69" customHeight="1" x14ac:dyDescent="0.2">
      <c r="A487" s="306" t="s">
        <v>450</v>
      </c>
      <c r="B487" s="307"/>
      <c r="C487" s="308" t="s">
        <v>942</v>
      </c>
      <c r="D487" s="308"/>
      <c r="E487" s="93" t="s">
        <v>360</v>
      </c>
      <c r="F487" s="93" t="s">
        <v>83</v>
      </c>
      <c r="G487" s="93" t="s">
        <v>473</v>
      </c>
      <c r="H487" s="93" t="s">
        <v>451</v>
      </c>
      <c r="I487" s="309">
        <v>12549500</v>
      </c>
      <c r="J487" s="309"/>
      <c r="K487" s="309"/>
      <c r="L487" s="309">
        <v>0</v>
      </c>
      <c r="M487" s="309"/>
      <c r="N487" s="310">
        <v>0</v>
      </c>
      <c r="O487" s="310"/>
      <c r="P487" s="310"/>
    </row>
    <row r="488" spans="1:16" ht="40.5" customHeight="1" x14ac:dyDescent="0.2">
      <c r="A488" s="306" t="s">
        <v>474</v>
      </c>
      <c r="B488" s="307"/>
      <c r="C488" s="308" t="s">
        <v>942</v>
      </c>
      <c r="D488" s="308"/>
      <c r="E488" s="93" t="s">
        <v>360</v>
      </c>
      <c r="F488" s="93" t="s">
        <v>83</v>
      </c>
      <c r="G488" s="93" t="s">
        <v>475</v>
      </c>
      <c r="H488" s="93"/>
      <c r="I488" s="309">
        <v>9659692.3699999992</v>
      </c>
      <c r="J488" s="309"/>
      <c r="K488" s="309"/>
      <c r="L488" s="309">
        <v>7819561.4100000001</v>
      </c>
      <c r="M488" s="309"/>
      <c r="N488" s="310">
        <v>80.950418610484192</v>
      </c>
      <c r="O488" s="310"/>
      <c r="P488" s="310"/>
    </row>
    <row r="489" spans="1:16" ht="42" customHeight="1" x14ac:dyDescent="0.2">
      <c r="A489" s="306" t="s">
        <v>476</v>
      </c>
      <c r="B489" s="307"/>
      <c r="C489" s="308" t="s">
        <v>942</v>
      </c>
      <c r="D489" s="308"/>
      <c r="E489" s="93" t="s">
        <v>360</v>
      </c>
      <c r="F489" s="93" t="s">
        <v>83</v>
      </c>
      <c r="G489" s="93" t="s">
        <v>477</v>
      </c>
      <c r="H489" s="93"/>
      <c r="I489" s="309">
        <v>9659692.3699999992</v>
      </c>
      <c r="J489" s="309"/>
      <c r="K489" s="309"/>
      <c r="L489" s="309">
        <v>7819561.4100000001</v>
      </c>
      <c r="M489" s="309"/>
      <c r="N489" s="310">
        <v>80.950418610484192</v>
      </c>
      <c r="O489" s="310"/>
      <c r="P489" s="310"/>
    </row>
    <row r="490" spans="1:16" ht="49.5" customHeight="1" x14ac:dyDescent="0.2">
      <c r="A490" s="306" t="s">
        <v>478</v>
      </c>
      <c r="B490" s="307"/>
      <c r="C490" s="308" t="s">
        <v>942</v>
      </c>
      <c r="D490" s="308"/>
      <c r="E490" s="93" t="s">
        <v>360</v>
      </c>
      <c r="F490" s="93" t="s">
        <v>83</v>
      </c>
      <c r="G490" s="93" t="s">
        <v>479</v>
      </c>
      <c r="H490" s="93"/>
      <c r="I490" s="309">
        <v>9659692.3699999992</v>
      </c>
      <c r="J490" s="309"/>
      <c r="K490" s="309"/>
      <c r="L490" s="309">
        <v>7819561.4100000001</v>
      </c>
      <c r="M490" s="309"/>
      <c r="N490" s="310">
        <v>80.950418610484192</v>
      </c>
      <c r="O490" s="310"/>
      <c r="P490" s="310"/>
    </row>
    <row r="491" spans="1:16" ht="42" customHeight="1" x14ac:dyDescent="0.2">
      <c r="A491" s="306" t="s">
        <v>480</v>
      </c>
      <c r="B491" s="307"/>
      <c r="C491" s="308" t="s">
        <v>942</v>
      </c>
      <c r="D491" s="308"/>
      <c r="E491" s="93" t="s">
        <v>360</v>
      </c>
      <c r="F491" s="93" t="s">
        <v>83</v>
      </c>
      <c r="G491" s="93" t="s">
        <v>481</v>
      </c>
      <c r="H491" s="93"/>
      <c r="I491" s="309">
        <v>9659692.3699999992</v>
      </c>
      <c r="J491" s="309"/>
      <c r="K491" s="309"/>
      <c r="L491" s="309">
        <v>7819561.4100000001</v>
      </c>
      <c r="M491" s="309"/>
      <c r="N491" s="310">
        <v>80.950418610484192</v>
      </c>
      <c r="O491" s="310"/>
      <c r="P491" s="310"/>
    </row>
    <row r="492" spans="1:16" ht="40.5" customHeight="1" x14ac:dyDescent="0.2">
      <c r="A492" s="306" t="s">
        <v>110</v>
      </c>
      <c r="B492" s="307"/>
      <c r="C492" s="308" t="s">
        <v>942</v>
      </c>
      <c r="D492" s="308"/>
      <c r="E492" s="93" t="s">
        <v>360</v>
      </c>
      <c r="F492" s="93" t="s">
        <v>83</v>
      </c>
      <c r="G492" s="93" t="s">
        <v>481</v>
      </c>
      <c r="H492" s="93" t="s">
        <v>111</v>
      </c>
      <c r="I492" s="309">
        <v>8030589.1399999997</v>
      </c>
      <c r="J492" s="309"/>
      <c r="K492" s="309"/>
      <c r="L492" s="309">
        <v>6190458.3600000003</v>
      </c>
      <c r="M492" s="309"/>
      <c r="N492" s="310">
        <v>77.085980269686672</v>
      </c>
      <c r="O492" s="310"/>
      <c r="P492" s="310"/>
    </row>
    <row r="493" spans="1:16" ht="41.25" customHeight="1" x14ac:dyDescent="0.2">
      <c r="A493" s="306" t="s">
        <v>112</v>
      </c>
      <c r="B493" s="307"/>
      <c r="C493" s="308" t="s">
        <v>942</v>
      </c>
      <c r="D493" s="308"/>
      <c r="E493" s="93" t="s">
        <v>360</v>
      </c>
      <c r="F493" s="93" t="s">
        <v>83</v>
      </c>
      <c r="G493" s="93" t="s">
        <v>481</v>
      </c>
      <c r="H493" s="93" t="s">
        <v>113</v>
      </c>
      <c r="I493" s="309">
        <v>8030589.1399999997</v>
      </c>
      <c r="J493" s="309"/>
      <c r="K493" s="309"/>
      <c r="L493" s="309">
        <v>6190458.3600000003</v>
      </c>
      <c r="M493" s="309"/>
      <c r="N493" s="310">
        <v>77.085980269686672</v>
      </c>
      <c r="O493" s="310"/>
      <c r="P493" s="310"/>
    </row>
    <row r="494" spans="1:16" ht="39.75" customHeight="1" x14ac:dyDescent="0.2">
      <c r="A494" s="306" t="s">
        <v>215</v>
      </c>
      <c r="B494" s="307"/>
      <c r="C494" s="308" t="s">
        <v>942</v>
      </c>
      <c r="D494" s="308"/>
      <c r="E494" s="93" t="s">
        <v>360</v>
      </c>
      <c r="F494" s="93" t="s">
        <v>83</v>
      </c>
      <c r="G494" s="93" t="s">
        <v>481</v>
      </c>
      <c r="H494" s="93" t="s">
        <v>216</v>
      </c>
      <c r="I494" s="309">
        <v>1629103.23</v>
      </c>
      <c r="J494" s="309"/>
      <c r="K494" s="309"/>
      <c r="L494" s="309">
        <v>1629103.05</v>
      </c>
      <c r="M494" s="309"/>
      <c r="N494" s="310">
        <v>99.99998895097643</v>
      </c>
      <c r="O494" s="310"/>
      <c r="P494" s="310"/>
    </row>
    <row r="495" spans="1:16" ht="30.75" customHeight="1" x14ac:dyDescent="0.2">
      <c r="A495" s="306" t="s">
        <v>217</v>
      </c>
      <c r="B495" s="307"/>
      <c r="C495" s="308" t="s">
        <v>942</v>
      </c>
      <c r="D495" s="308"/>
      <c r="E495" s="93" t="s">
        <v>360</v>
      </c>
      <c r="F495" s="93" t="s">
        <v>83</v>
      </c>
      <c r="G495" s="93" t="s">
        <v>481</v>
      </c>
      <c r="H495" s="93" t="s">
        <v>218</v>
      </c>
      <c r="I495" s="309">
        <v>1629103.23</v>
      </c>
      <c r="J495" s="309"/>
      <c r="K495" s="309"/>
      <c r="L495" s="309">
        <v>1629103.05</v>
      </c>
      <c r="M495" s="309"/>
      <c r="N495" s="310">
        <v>99.99998895097643</v>
      </c>
      <c r="O495" s="310"/>
      <c r="P495" s="310"/>
    </row>
    <row r="496" spans="1:16" ht="27" customHeight="1" x14ac:dyDescent="0.2">
      <c r="A496" s="306" t="s">
        <v>98</v>
      </c>
      <c r="B496" s="307"/>
      <c r="C496" s="308" t="s">
        <v>942</v>
      </c>
      <c r="D496" s="308"/>
      <c r="E496" s="93" t="s">
        <v>360</v>
      </c>
      <c r="F496" s="93" t="s">
        <v>83</v>
      </c>
      <c r="G496" s="93" t="s">
        <v>99</v>
      </c>
      <c r="H496" s="93"/>
      <c r="I496" s="309">
        <v>1116454.8999999999</v>
      </c>
      <c r="J496" s="309"/>
      <c r="K496" s="309"/>
      <c r="L496" s="309">
        <v>1002930</v>
      </c>
      <c r="M496" s="309"/>
      <c r="N496" s="310">
        <v>89.831662703079189</v>
      </c>
      <c r="O496" s="310"/>
      <c r="P496" s="310"/>
    </row>
    <row r="497" spans="1:16" ht="29.25" customHeight="1" x14ac:dyDescent="0.2">
      <c r="A497" s="306" t="s">
        <v>193</v>
      </c>
      <c r="B497" s="307"/>
      <c r="C497" s="308" t="s">
        <v>942</v>
      </c>
      <c r="D497" s="308"/>
      <c r="E497" s="93" t="s">
        <v>360</v>
      </c>
      <c r="F497" s="93" t="s">
        <v>83</v>
      </c>
      <c r="G497" s="93" t="s">
        <v>194</v>
      </c>
      <c r="H497" s="93"/>
      <c r="I497" s="309">
        <v>1116454.8999999999</v>
      </c>
      <c r="J497" s="309"/>
      <c r="K497" s="309"/>
      <c r="L497" s="309">
        <v>1002930</v>
      </c>
      <c r="M497" s="309"/>
      <c r="N497" s="310">
        <v>89.831662703079189</v>
      </c>
      <c r="O497" s="310"/>
      <c r="P497" s="310"/>
    </row>
    <row r="498" spans="1:16" ht="34.5" customHeight="1" x14ac:dyDescent="0.2">
      <c r="A498" s="306" t="s">
        <v>110</v>
      </c>
      <c r="B498" s="307"/>
      <c r="C498" s="308" t="s">
        <v>942</v>
      </c>
      <c r="D498" s="308"/>
      <c r="E498" s="93" t="s">
        <v>360</v>
      </c>
      <c r="F498" s="93" t="s">
        <v>83</v>
      </c>
      <c r="G498" s="93" t="s">
        <v>194</v>
      </c>
      <c r="H498" s="93" t="s">
        <v>111</v>
      </c>
      <c r="I498" s="309">
        <v>1116454.8999999999</v>
      </c>
      <c r="J498" s="309"/>
      <c r="K498" s="309"/>
      <c r="L498" s="309">
        <v>1002930</v>
      </c>
      <c r="M498" s="309"/>
      <c r="N498" s="310">
        <v>89.831662703079189</v>
      </c>
      <c r="O498" s="310"/>
      <c r="P498" s="310"/>
    </row>
    <row r="499" spans="1:16" ht="40.5" customHeight="1" x14ac:dyDescent="0.2">
      <c r="A499" s="306" t="s">
        <v>112</v>
      </c>
      <c r="B499" s="307"/>
      <c r="C499" s="308" t="s">
        <v>942</v>
      </c>
      <c r="D499" s="308"/>
      <c r="E499" s="93" t="s">
        <v>360</v>
      </c>
      <c r="F499" s="93" t="s">
        <v>83</v>
      </c>
      <c r="G499" s="93" t="s">
        <v>194</v>
      </c>
      <c r="H499" s="93" t="s">
        <v>113</v>
      </c>
      <c r="I499" s="309">
        <v>1116454.8999999999</v>
      </c>
      <c r="J499" s="309"/>
      <c r="K499" s="309"/>
      <c r="L499" s="309">
        <v>1002930</v>
      </c>
      <c r="M499" s="309"/>
      <c r="N499" s="310">
        <v>89.831662703079189</v>
      </c>
      <c r="O499" s="310"/>
      <c r="P499" s="310"/>
    </row>
    <row r="500" spans="1:16" ht="34.5" customHeight="1" x14ac:dyDescent="0.2">
      <c r="A500" s="420" t="s">
        <v>482</v>
      </c>
      <c r="B500" s="421"/>
      <c r="C500" s="375" t="s">
        <v>942</v>
      </c>
      <c r="D500" s="375"/>
      <c r="E500" s="97" t="s">
        <v>360</v>
      </c>
      <c r="F500" s="97" t="s">
        <v>85</v>
      </c>
      <c r="G500" s="97"/>
      <c r="H500" s="97"/>
      <c r="I500" s="376">
        <v>176821453.19</v>
      </c>
      <c r="J500" s="376"/>
      <c r="K500" s="376"/>
      <c r="L500" s="376">
        <v>168267621.86000001</v>
      </c>
      <c r="M500" s="376"/>
      <c r="N500" s="422">
        <v>95.162447103741073</v>
      </c>
      <c r="O500" s="422"/>
      <c r="P500" s="422"/>
    </row>
    <row r="501" spans="1:16" ht="47.25" customHeight="1" x14ac:dyDescent="0.2">
      <c r="A501" s="306" t="s">
        <v>460</v>
      </c>
      <c r="B501" s="307"/>
      <c r="C501" s="308" t="s">
        <v>942</v>
      </c>
      <c r="D501" s="308"/>
      <c r="E501" s="93" t="s">
        <v>360</v>
      </c>
      <c r="F501" s="93" t="s">
        <v>85</v>
      </c>
      <c r="G501" s="93" t="s">
        <v>461</v>
      </c>
      <c r="H501" s="93"/>
      <c r="I501" s="309">
        <v>169322673.22999999</v>
      </c>
      <c r="J501" s="309"/>
      <c r="K501" s="309"/>
      <c r="L501" s="309">
        <v>160768842.09999999</v>
      </c>
      <c r="M501" s="309"/>
      <c r="N501" s="310">
        <v>94.948206895847392</v>
      </c>
      <c r="O501" s="310"/>
      <c r="P501" s="310"/>
    </row>
    <row r="502" spans="1:16" ht="33.75" customHeight="1" x14ac:dyDescent="0.2">
      <c r="A502" s="306" t="s">
        <v>483</v>
      </c>
      <c r="B502" s="307"/>
      <c r="C502" s="308" t="s">
        <v>942</v>
      </c>
      <c r="D502" s="308"/>
      <c r="E502" s="93" t="s">
        <v>360</v>
      </c>
      <c r="F502" s="93" t="s">
        <v>85</v>
      </c>
      <c r="G502" s="93" t="s">
        <v>484</v>
      </c>
      <c r="H502" s="93"/>
      <c r="I502" s="309">
        <v>121664522.05</v>
      </c>
      <c r="J502" s="309"/>
      <c r="K502" s="309"/>
      <c r="L502" s="309">
        <v>120917756.69</v>
      </c>
      <c r="M502" s="309"/>
      <c r="N502" s="310">
        <v>99.386209432776866</v>
      </c>
      <c r="O502" s="310"/>
      <c r="P502" s="310"/>
    </row>
    <row r="503" spans="1:16" ht="91.5" customHeight="1" x14ac:dyDescent="0.2">
      <c r="A503" s="306" t="s">
        <v>485</v>
      </c>
      <c r="B503" s="307"/>
      <c r="C503" s="308" t="s">
        <v>942</v>
      </c>
      <c r="D503" s="308"/>
      <c r="E503" s="93" t="s">
        <v>360</v>
      </c>
      <c r="F503" s="93" t="s">
        <v>85</v>
      </c>
      <c r="G503" s="93" t="s">
        <v>486</v>
      </c>
      <c r="H503" s="93"/>
      <c r="I503" s="309">
        <v>493972.05</v>
      </c>
      <c r="J503" s="309"/>
      <c r="K503" s="309"/>
      <c r="L503" s="309">
        <v>493972.05</v>
      </c>
      <c r="M503" s="309"/>
      <c r="N503" s="310">
        <v>100</v>
      </c>
      <c r="O503" s="310"/>
      <c r="P503" s="310"/>
    </row>
    <row r="504" spans="1:16" ht="53.25" customHeight="1" x14ac:dyDescent="0.2">
      <c r="A504" s="306" t="s">
        <v>487</v>
      </c>
      <c r="B504" s="307"/>
      <c r="C504" s="308" t="s">
        <v>942</v>
      </c>
      <c r="D504" s="308"/>
      <c r="E504" s="93" t="s">
        <v>360</v>
      </c>
      <c r="F504" s="93" t="s">
        <v>85</v>
      </c>
      <c r="G504" s="93" t="s">
        <v>488</v>
      </c>
      <c r="H504" s="93"/>
      <c r="I504" s="309">
        <v>32124.04</v>
      </c>
      <c r="J504" s="309"/>
      <c r="K504" s="309"/>
      <c r="L504" s="309">
        <v>32124.04</v>
      </c>
      <c r="M504" s="309"/>
      <c r="N504" s="310">
        <v>100</v>
      </c>
      <c r="O504" s="310"/>
      <c r="P504" s="310"/>
    </row>
    <row r="505" spans="1:16" ht="39.75" customHeight="1" x14ac:dyDescent="0.2">
      <c r="A505" s="306" t="s">
        <v>303</v>
      </c>
      <c r="B505" s="307"/>
      <c r="C505" s="308" t="s">
        <v>942</v>
      </c>
      <c r="D505" s="308"/>
      <c r="E505" s="93" t="s">
        <v>360</v>
      </c>
      <c r="F505" s="93" t="s">
        <v>85</v>
      </c>
      <c r="G505" s="93" t="s">
        <v>488</v>
      </c>
      <c r="H505" s="93" t="s">
        <v>304</v>
      </c>
      <c r="I505" s="309">
        <v>32124.04</v>
      </c>
      <c r="J505" s="309"/>
      <c r="K505" s="309"/>
      <c r="L505" s="309">
        <v>32124.04</v>
      </c>
      <c r="M505" s="309"/>
      <c r="N505" s="310">
        <v>100</v>
      </c>
      <c r="O505" s="310"/>
      <c r="P505" s="310"/>
    </row>
    <row r="506" spans="1:16" ht="25.5" customHeight="1" x14ac:dyDescent="0.2">
      <c r="A506" s="306" t="s">
        <v>305</v>
      </c>
      <c r="B506" s="307"/>
      <c r="C506" s="308" t="s">
        <v>942</v>
      </c>
      <c r="D506" s="308"/>
      <c r="E506" s="93" t="s">
        <v>360</v>
      </c>
      <c r="F506" s="93" t="s">
        <v>85</v>
      </c>
      <c r="G506" s="93" t="s">
        <v>488</v>
      </c>
      <c r="H506" s="93" t="s">
        <v>306</v>
      </c>
      <c r="I506" s="309">
        <v>32124.04</v>
      </c>
      <c r="J506" s="309"/>
      <c r="K506" s="309"/>
      <c r="L506" s="309">
        <v>32124.04</v>
      </c>
      <c r="M506" s="309"/>
      <c r="N506" s="310">
        <v>100</v>
      </c>
      <c r="O506" s="310"/>
      <c r="P506" s="310"/>
    </row>
    <row r="507" spans="1:16" ht="39" customHeight="1" x14ac:dyDescent="0.2">
      <c r="A507" s="306" t="s">
        <v>489</v>
      </c>
      <c r="B507" s="307"/>
      <c r="C507" s="308" t="s">
        <v>942</v>
      </c>
      <c r="D507" s="308"/>
      <c r="E507" s="93" t="s">
        <v>360</v>
      </c>
      <c r="F507" s="93" t="s">
        <v>85</v>
      </c>
      <c r="G507" s="93" t="s">
        <v>490</v>
      </c>
      <c r="H507" s="93"/>
      <c r="I507" s="309">
        <v>461848.01</v>
      </c>
      <c r="J507" s="309"/>
      <c r="K507" s="309"/>
      <c r="L507" s="309">
        <v>461848.01</v>
      </c>
      <c r="M507" s="309"/>
      <c r="N507" s="310">
        <v>100</v>
      </c>
      <c r="O507" s="310"/>
      <c r="P507" s="310"/>
    </row>
    <row r="508" spans="1:16" ht="39" customHeight="1" x14ac:dyDescent="0.2">
      <c r="A508" s="306" t="s">
        <v>303</v>
      </c>
      <c r="B508" s="307"/>
      <c r="C508" s="308" t="s">
        <v>942</v>
      </c>
      <c r="D508" s="308"/>
      <c r="E508" s="93" t="s">
        <v>360</v>
      </c>
      <c r="F508" s="93" t="s">
        <v>85</v>
      </c>
      <c r="G508" s="93" t="s">
        <v>490</v>
      </c>
      <c r="H508" s="93" t="s">
        <v>304</v>
      </c>
      <c r="I508" s="309">
        <v>461848.01</v>
      </c>
      <c r="J508" s="309"/>
      <c r="K508" s="309"/>
      <c r="L508" s="309">
        <v>461848.01</v>
      </c>
      <c r="M508" s="309"/>
      <c r="N508" s="310">
        <v>100</v>
      </c>
      <c r="O508" s="310"/>
      <c r="P508" s="310"/>
    </row>
    <row r="509" spans="1:16" ht="29.25" customHeight="1" x14ac:dyDescent="0.2">
      <c r="A509" s="306" t="s">
        <v>305</v>
      </c>
      <c r="B509" s="307"/>
      <c r="C509" s="308" t="s">
        <v>942</v>
      </c>
      <c r="D509" s="308"/>
      <c r="E509" s="93" t="s">
        <v>360</v>
      </c>
      <c r="F509" s="93" t="s">
        <v>85</v>
      </c>
      <c r="G509" s="93" t="s">
        <v>490</v>
      </c>
      <c r="H509" s="93" t="s">
        <v>306</v>
      </c>
      <c r="I509" s="309">
        <v>461848.01</v>
      </c>
      <c r="J509" s="309"/>
      <c r="K509" s="309"/>
      <c r="L509" s="309">
        <v>461848.01</v>
      </c>
      <c r="M509" s="309"/>
      <c r="N509" s="310">
        <v>100</v>
      </c>
      <c r="O509" s="310"/>
      <c r="P509" s="310"/>
    </row>
    <row r="510" spans="1:16" ht="26.25" customHeight="1" x14ac:dyDescent="0.2">
      <c r="A510" s="306" t="s">
        <v>491</v>
      </c>
      <c r="B510" s="307"/>
      <c r="C510" s="308" t="s">
        <v>942</v>
      </c>
      <c r="D510" s="308"/>
      <c r="E510" s="93" t="s">
        <v>360</v>
      </c>
      <c r="F510" s="93" t="s">
        <v>85</v>
      </c>
      <c r="G510" s="93" t="s">
        <v>492</v>
      </c>
      <c r="H510" s="93"/>
      <c r="I510" s="309">
        <v>121170550</v>
      </c>
      <c r="J510" s="309"/>
      <c r="K510" s="309"/>
      <c r="L510" s="309">
        <v>120423784.64</v>
      </c>
      <c r="M510" s="309"/>
      <c r="N510" s="310">
        <v>99.383707212684939</v>
      </c>
      <c r="O510" s="310"/>
      <c r="P510" s="310"/>
    </row>
    <row r="511" spans="1:16" ht="39" customHeight="1" x14ac:dyDescent="0.2">
      <c r="A511" s="306" t="s">
        <v>493</v>
      </c>
      <c r="B511" s="307"/>
      <c r="C511" s="308" t="s">
        <v>942</v>
      </c>
      <c r="D511" s="308"/>
      <c r="E511" s="93" t="s">
        <v>360</v>
      </c>
      <c r="F511" s="93" t="s">
        <v>85</v>
      </c>
      <c r="G511" s="93" t="s">
        <v>494</v>
      </c>
      <c r="H511" s="93"/>
      <c r="I511" s="309">
        <v>114262050</v>
      </c>
      <c r="J511" s="309"/>
      <c r="K511" s="309"/>
      <c r="L511" s="309">
        <v>114262049.98</v>
      </c>
      <c r="M511" s="309"/>
      <c r="N511" s="310">
        <v>99.999999982496377</v>
      </c>
      <c r="O511" s="310"/>
      <c r="P511" s="310"/>
    </row>
    <row r="512" spans="1:16" ht="37.5" customHeight="1" x14ac:dyDescent="0.2">
      <c r="A512" s="306" t="s">
        <v>303</v>
      </c>
      <c r="B512" s="307"/>
      <c r="C512" s="308" t="s">
        <v>942</v>
      </c>
      <c r="D512" s="308"/>
      <c r="E512" s="93" t="s">
        <v>360</v>
      </c>
      <c r="F512" s="93" t="s">
        <v>85</v>
      </c>
      <c r="G512" s="93" t="s">
        <v>494</v>
      </c>
      <c r="H512" s="93" t="s">
        <v>304</v>
      </c>
      <c r="I512" s="309">
        <v>114262050</v>
      </c>
      <c r="J512" s="309"/>
      <c r="K512" s="309"/>
      <c r="L512" s="309">
        <v>114262049.98</v>
      </c>
      <c r="M512" s="309"/>
      <c r="N512" s="310">
        <v>99.999999982496377</v>
      </c>
      <c r="O512" s="310"/>
      <c r="P512" s="310"/>
    </row>
    <row r="513" spans="1:16" ht="32.25" customHeight="1" x14ac:dyDescent="0.2">
      <c r="A513" s="306" t="s">
        <v>305</v>
      </c>
      <c r="B513" s="307"/>
      <c r="C513" s="308" t="s">
        <v>942</v>
      </c>
      <c r="D513" s="308"/>
      <c r="E513" s="93" t="s">
        <v>360</v>
      </c>
      <c r="F513" s="93" t="s">
        <v>85</v>
      </c>
      <c r="G513" s="93" t="s">
        <v>494</v>
      </c>
      <c r="H513" s="93" t="s">
        <v>306</v>
      </c>
      <c r="I513" s="309">
        <v>114262050</v>
      </c>
      <c r="J513" s="309"/>
      <c r="K513" s="309"/>
      <c r="L513" s="309">
        <v>114262049.98</v>
      </c>
      <c r="M513" s="309"/>
      <c r="N513" s="310">
        <v>99.999999982496377</v>
      </c>
      <c r="O513" s="310"/>
      <c r="P513" s="310"/>
    </row>
    <row r="514" spans="1:16" ht="43.5" customHeight="1" x14ac:dyDescent="0.2">
      <c r="A514" s="306" t="s">
        <v>493</v>
      </c>
      <c r="B514" s="307"/>
      <c r="C514" s="308" t="s">
        <v>942</v>
      </c>
      <c r="D514" s="308"/>
      <c r="E514" s="93" t="s">
        <v>360</v>
      </c>
      <c r="F514" s="93" t="s">
        <v>85</v>
      </c>
      <c r="G514" s="93" t="s">
        <v>495</v>
      </c>
      <c r="H514" s="93"/>
      <c r="I514" s="309">
        <v>6908500</v>
      </c>
      <c r="J514" s="309"/>
      <c r="K514" s="309"/>
      <c r="L514" s="309">
        <v>6161734.6600000001</v>
      </c>
      <c r="M514" s="309"/>
      <c r="N514" s="310">
        <v>89.190629803864809</v>
      </c>
      <c r="O514" s="310"/>
      <c r="P514" s="310"/>
    </row>
    <row r="515" spans="1:16" ht="42" customHeight="1" x14ac:dyDescent="0.2">
      <c r="A515" s="306" t="s">
        <v>303</v>
      </c>
      <c r="B515" s="307"/>
      <c r="C515" s="308" t="s">
        <v>942</v>
      </c>
      <c r="D515" s="308"/>
      <c r="E515" s="93" t="s">
        <v>360</v>
      </c>
      <c r="F515" s="93" t="s">
        <v>85</v>
      </c>
      <c r="G515" s="93" t="s">
        <v>495</v>
      </c>
      <c r="H515" s="93" t="s">
        <v>304</v>
      </c>
      <c r="I515" s="309">
        <v>6908500</v>
      </c>
      <c r="J515" s="309"/>
      <c r="K515" s="309"/>
      <c r="L515" s="309">
        <v>6161734.6600000001</v>
      </c>
      <c r="M515" s="309"/>
      <c r="N515" s="310">
        <v>89.190629803864809</v>
      </c>
      <c r="O515" s="310"/>
      <c r="P515" s="310"/>
    </row>
    <row r="516" spans="1:16" ht="27.75" customHeight="1" x14ac:dyDescent="0.2">
      <c r="A516" s="306" t="s">
        <v>305</v>
      </c>
      <c r="B516" s="307"/>
      <c r="C516" s="308" t="s">
        <v>942</v>
      </c>
      <c r="D516" s="308"/>
      <c r="E516" s="93" t="s">
        <v>360</v>
      </c>
      <c r="F516" s="93" t="s">
        <v>85</v>
      </c>
      <c r="G516" s="93" t="s">
        <v>495</v>
      </c>
      <c r="H516" s="93" t="s">
        <v>306</v>
      </c>
      <c r="I516" s="309">
        <v>6908500</v>
      </c>
      <c r="J516" s="309"/>
      <c r="K516" s="309"/>
      <c r="L516" s="309">
        <v>6161734.6600000001</v>
      </c>
      <c r="M516" s="309"/>
      <c r="N516" s="310">
        <v>89.190629803864809</v>
      </c>
      <c r="O516" s="310"/>
      <c r="P516" s="310"/>
    </row>
    <row r="517" spans="1:16" ht="33.75" customHeight="1" x14ac:dyDescent="0.2">
      <c r="A517" s="306" t="s">
        <v>496</v>
      </c>
      <c r="B517" s="307"/>
      <c r="C517" s="308" t="s">
        <v>942</v>
      </c>
      <c r="D517" s="308"/>
      <c r="E517" s="93" t="s">
        <v>360</v>
      </c>
      <c r="F517" s="93" t="s">
        <v>85</v>
      </c>
      <c r="G517" s="93" t="s">
        <v>497</v>
      </c>
      <c r="H517" s="93"/>
      <c r="I517" s="309">
        <v>66541.88</v>
      </c>
      <c r="J517" s="309"/>
      <c r="K517" s="309"/>
      <c r="L517" s="309">
        <v>66541.88</v>
      </c>
      <c r="M517" s="309"/>
      <c r="N517" s="310">
        <v>100</v>
      </c>
      <c r="O517" s="310"/>
      <c r="P517" s="310"/>
    </row>
    <row r="518" spans="1:16" ht="93.75" customHeight="1" x14ac:dyDescent="0.2">
      <c r="A518" s="306" t="s">
        <v>498</v>
      </c>
      <c r="B518" s="307"/>
      <c r="C518" s="308" t="s">
        <v>942</v>
      </c>
      <c r="D518" s="308"/>
      <c r="E518" s="93" t="s">
        <v>360</v>
      </c>
      <c r="F518" s="93" t="s">
        <v>85</v>
      </c>
      <c r="G518" s="93" t="s">
        <v>499</v>
      </c>
      <c r="H518" s="93"/>
      <c r="I518" s="309">
        <v>66541.88</v>
      </c>
      <c r="J518" s="309"/>
      <c r="K518" s="309"/>
      <c r="L518" s="309">
        <v>66541.88</v>
      </c>
      <c r="M518" s="309"/>
      <c r="N518" s="310">
        <v>100</v>
      </c>
      <c r="O518" s="310"/>
      <c r="P518" s="310"/>
    </row>
    <row r="519" spans="1:16" ht="34.5" customHeight="1" x14ac:dyDescent="0.2">
      <c r="A519" s="306" t="s">
        <v>500</v>
      </c>
      <c r="B519" s="307"/>
      <c r="C519" s="308" t="s">
        <v>942</v>
      </c>
      <c r="D519" s="308"/>
      <c r="E519" s="93" t="s">
        <v>360</v>
      </c>
      <c r="F519" s="93" t="s">
        <v>85</v>
      </c>
      <c r="G519" s="93" t="s">
        <v>501</v>
      </c>
      <c r="H519" s="93"/>
      <c r="I519" s="309">
        <v>66541.88</v>
      </c>
      <c r="J519" s="309"/>
      <c r="K519" s="309"/>
      <c r="L519" s="309">
        <v>66541.88</v>
      </c>
      <c r="M519" s="309"/>
      <c r="N519" s="310">
        <v>100</v>
      </c>
      <c r="O519" s="310"/>
      <c r="P519" s="310"/>
    </row>
    <row r="520" spans="1:16" ht="42" customHeight="1" x14ac:dyDescent="0.2">
      <c r="A520" s="306" t="s">
        <v>303</v>
      </c>
      <c r="B520" s="307"/>
      <c r="C520" s="308" t="s">
        <v>942</v>
      </c>
      <c r="D520" s="308"/>
      <c r="E520" s="93" t="s">
        <v>360</v>
      </c>
      <c r="F520" s="93" t="s">
        <v>85</v>
      </c>
      <c r="G520" s="93" t="s">
        <v>501</v>
      </c>
      <c r="H520" s="93" t="s">
        <v>304</v>
      </c>
      <c r="I520" s="309">
        <v>66541.88</v>
      </c>
      <c r="J520" s="309"/>
      <c r="K520" s="309"/>
      <c r="L520" s="309">
        <v>66541.88</v>
      </c>
      <c r="M520" s="309"/>
      <c r="N520" s="310">
        <v>100</v>
      </c>
      <c r="O520" s="310"/>
      <c r="P520" s="310"/>
    </row>
    <row r="521" spans="1:16" ht="30" customHeight="1" x14ac:dyDescent="0.2">
      <c r="A521" s="306" t="s">
        <v>305</v>
      </c>
      <c r="B521" s="307"/>
      <c r="C521" s="308" t="s">
        <v>942</v>
      </c>
      <c r="D521" s="308"/>
      <c r="E521" s="93" t="s">
        <v>360</v>
      </c>
      <c r="F521" s="93" t="s">
        <v>85</v>
      </c>
      <c r="G521" s="93" t="s">
        <v>501</v>
      </c>
      <c r="H521" s="93" t="s">
        <v>306</v>
      </c>
      <c r="I521" s="309">
        <v>66541.88</v>
      </c>
      <c r="J521" s="309"/>
      <c r="K521" s="309"/>
      <c r="L521" s="309">
        <v>66541.88</v>
      </c>
      <c r="M521" s="309"/>
      <c r="N521" s="310">
        <v>100</v>
      </c>
      <c r="O521" s="310"/>
      <c r="P521" s="310"/>
    </row>
    <row r="522" spans="1:16" ht="43.5" customHeight="1" x14ac:dyDescent="0.2">
      <c r="A522" s="306" t="s">
        <v>502</v>
      </c>
      <c r="B522" s="307"/>
      <c r="C522" s="308" t="s">
        <v>942</v>
      </c>
      <c r="D522" s="308"/>
      <c r="E522" s="93" t="s">
        <v>360</v>
      </c>
      <c r="F522" s="93" t="s">
        <v>85</v>
      </c>
      <c r="G522" s="93" t="s">
        <v>503</v>
      </c>
      <c r="H522" s="93"/>
      <c r="I522" s="309">
        <v>25902570.27</v>
      </c>
      <c r="J522" s="309"/>
      <c r="K522" s="309"/>
      <c r="L522" s="309">
        <v>18111818.170000002</v>
      </c>
      <c r="M522" s="309"/>
      <c r="N522" s="310">
        <v>69.922860863645113</v>
      </c>
      <c r="O522" s="310"/>
      <c r="P522" s="310"/>
    </row>
    <row r="523" spans="1:16" ht="58.5" customHeight="1" x14ac:dyDescent="0.2">
      <c r="A523" s="306" t="s">
        <v>504</v>
      </c>
      <c r="B523" s="307"/>
      <c r="C523" s="308" t="s">
        <v>942</v>
      </c>
      <c r="D523" s="308"/>
      <c r="E523" s="93" t="s">
        <v>360</v>
      </c>
      <c r="F523" s="93" t="s">
        <v>85</v>
      </c>
      <c r="G523" s="93" t="s">
        <v>505</v>
      </c>
      <c r="H523" s="93"/>
      <c r="I523" s="309">
        <v>16902570.27</v>
      </c>
      <c r="J523" s="309"/>
      <c r="K523" s="309"/>
      <c r="L523" s="309">
        <v>9111818.1699999999</v>
      </c>
      <c r="M523" s="309"/>
      <c r="N523" s="310">
        <v>53.907885158580683</v>
      </c>
      <c r="O523" s="310"/>
      <c r="P523" s="310"/>
    </row>
    <row r="524" spans="1:16" ht="54.75" customHeight="1" x14ac:dyDescent="0.2">
      <c r="A524" s="306" t="s">
        <v>506</v>
      </c>
      <c r="B524" s="307"/>
      <c r="C524" s="308" t="s">
        <v>942</v>
      </c>
      <c r="D524" s="308"/>
      <c r="E524" s="93" t="s">
        <v>360</v>
      </c>
      <c r="F524" s="93" t="s">
        <v>85</v>
      </c>
      <c r="G524" s="93" t="s">
        <v>507</v>
      </c>
      <c r="H524" s="93"/>
      <c r="I524" s="309">
        <v>16902570.27</v>
      </c>
      <c r="J524" s="309"/>
      <c r="K524" s="309"/>
      <c r="L524" s="309">
        <v>9111818.1699999999</v>
      </c>
      <c r="M524" s="309"/>
      <c r="N524" s="310">
        <v>53.907885158580683</v>
      </c>
      <c r="O524" s="310"/>
      <c r="P524" s="310"/>
    </row>
    <row r="525" spans="1:16" ht="42" customHeight="1" x14ac:dyDescent="0.2">
      <c r="A525" s="306" t="s">
        <v>303</v>
      </c>
      <c r="B525" s="307"/>
      <c r="C525" s="308" t="s">
        <v>942</v>
      </c>
      <c r="D525" s="308"/>
      <c r="E525" s="93" t="s">
        <v>360</v>
      </c>
      <c r="F525" s="93" t="s">
        <v>85</v>
      </c>
      <c r="G525" s="93" t="s">
        <v>507</v>
      </c>
      <c r="H525" s="93" t="s">
        <v>304</v>
      </c>
      <c r="I525" s="309">
        <v>16902570.27</v>
      </c>
      <c r="J525" s="309"/>
      <c r="K525" s="309"/>
      <c r="L525" s="309">
        <v>9111818.1699999999</v>
      </c>
      <c r="M525" s="309"/>
      <c r="N525" s="310">
        <v>53.907885158580683</v>
      </c>
      <c r="O525" s="310"/>
      <c r="P525" s="310"/>
    </row>
    <row r="526" spans="1:16" ht="28.5" customHeight="1" x14ac:dyDescent="0.2">
      <c r="A526" s="306" t="s">
        <v>305</v>
      </c>
      <c r="B526" s="307"/>
      <c r="C526" s="308" t="s">
        <v>942</v>
      </c>
      <c r="D526" s="308"/>
      <c r="E526" s="93" t="s">
        <v>360</v>
      </c>
      <c r="F526" s="93" t="s">
        <v>85</v>
      </c>
      <c r="G526" s="93" t="s">
        <v>507</v>
      </c>
      <c r="H526" s="93" t="s">
        <v>306</v>
      </c>
      <c r="I526" s="309">
        <v>16902570.27</v>
      </c>
      <c r="J526" s="309"/>
      <c r="K526" s="309"/>
      <c r="L526" s="309">
        <v>9111818.1699999999</v>
      </c>
      <c r="M526" s="309"/>
      <c r="N526" s="310">
        <v>53.907885158580683</v>
      </c>
      <c r="O526" s="310"/>
      <c r="P526" s="310"/>
    </row>
    <row r="527" spans="1:16" ht="81" customHeight="1" x14ac:dyDescent="0.2">
      <c r="A527" s="306" t="s">
        <v>508</v>
      </c>
      <c r="B527" s="307"/>
      <c r="C527" s="308" t="s">
        <v>942</v>
      </c>
      <c r="D527" s="308"/>
      <c r="E527" s="93" t="s">
        <v>360</v>
      </c>
      <c r="F527" s="93" t="s">
        <v>85</v>
      </c>
      <c r="G527" s="93" t="s">
        <v>509</v>
      </c>
      <c r="H527" s="93"/>
      <c r="I527" s="309">
        <v>9000000</v>
      </c>
      <c r="J527" s="309"/>
      <c r="K527" s="309"/>
      <c r="L527" s="309">
        <v>9000000</v>
      </c>
      <c r="M527" s="309"/>
      <c r="N527" s="310">
        <v>100</v>
      </c>
      <c r="O527" s="310"/>
      <c r="P527" s="310"/>
    </row>
    <row r="528" spans="1:16" ht="51.75" customHeight="1" x14ac:dyDescent="0.2">
      <c r="A528" s="306" t="s">
        <v>510</v>
      </c>
      <c r="B528" s="307"/>
      <c r="C528" s="308" t="s">
        <v>942</v>
      </c>
      <c r="D528" s="308"/>
      <c r="E528" s="93" t="s">
        <v>360</v>
      </c>
      <c r="F528" s="93" t="s">
        <v>85</v>
      </c>
      <c r="G528" s="93" t="s">
        <v>511</v>
      </c>
      <c r="H528" s="93"/>
      <c r="I528" s="309">
        <v>9000000</v>
      </c>
      <c r="J528" s="309"/>
      <c r="K528" s="309"/>
      <c r="L528" s="309">
        <v>9000000</v>
      </c>
      <c r="M528" s="309"/>
      <c r="N528" s="310">
        <v>100</v>
      </c>
      <c r="O528" s="310"/>
      <c r="P528" s="310"/>
    </row>
    <row r="529" spans="1:16" ht="39" customHeight="1" x14ac:dyDescent="0.2">
      <c r="A529" s="306" t="s">
        <v>110</v>
      </c>
      <c r="B529" s="307"/>
      <c r="C529" s="308" t="s">
        <v>942</v>
      </c>
      <c r="D529" s="308"/>
      <c r="E529" s="93" t="s">
        <v>360</v>
      </c>
      <c r="F529" s="93" t="s">
        <v>85</v>
      </c>
      <c r="G529" s="93" t="s">
        <v>511</v>
      </c>
      <c r="H529" s="93" t="s">
        <v>111</v>
      </c>
      <c r="I529" s="309">
        <v>9000000</v>
      </c>
      <c r="J529" s="309"/>
      <c r="K529" s="309"/>
      <c r="L529" s="309">
        <v>9000000</v>
      </c>
      <c r="M529" s="309"/>
      <c r="N529" s="310">
        <v>100</v>
      </c>
      <c r="O529" s="310"/>
      <c r="P529" s="310"/>
    </row>
    <row r="530" spans="1:16" ht="60" customHeight="1" x14ac:dyDescent="0.2">
      <c r="A530" s="306" t="s">
        <v>112</v>
      </c>
      <c r="B530" s="307"/>
      <c r="C530" s="308" t="s">
        <v>942</v>
      </c>
      <c r="D530" s="308"/>
      <c r="E530" s="93" t="s">
        <v>360</v>
      </c>
      <c r="F530" s="93" t="s">
        <v>85</v>
      </c>
      <c r="G530" s="93" t="s">
        <v>511</v>
      </c>
      <c r="H530" s="93" t="s">
        <v>113</v>
      </c>
      <c r="I530" s="309">
        <v>9000000</v>
      </c>
      <c r="J530" s="309"/>
      <c r="K530" s="309"/>
      <c r="L530" s="309">
        <v>9000000</v>
      </c>
      <c r="M530" s="309"/>
      <c r="N530" s="310">
        <v>100</v>
      </c>
      <c r="O530" s="310"/>
      <c r="P530" s="310"/>
    </row>
    <row r="531" spans="1:16" ht="39" customHeight="1" x14ac:dyDescent="0.2">
      <c r="A531" s="306" t="s">
        <v>512</v>
      </c>
      <c r="B531" s="307"/>
      <c r="C531" s="308" t="s">
        <v>942</v>
      </c>
      <c r="D531" s="308"/>
      <c r="E531" s="93" t="s">
        <v>360</v>
      </c>
      <c r="F531" s="93" t="s">
        <v>85</v>
      </c>
      <c r="G531" s="93" t="s">
        <v>513</v>
      </c>
      <c r="H531" s="93"/>
      <c r="I531" s="309">
        <v>14545340.810000001</v>
      </c>
      <c r="J531" s="309"/>
      <c r="K531" s="309"/>
      <c r="L531" s="309">
        <v>14545340.810000001</v>
      </c>
      <c r="M531" s="309"/>
      <c r="N531" s="310">
        <v>100</v>
      </c>
      <c r="O531" s="310"/>
      <c r="P531" s="310"/>
    </row>
    <row r="532" spans="1:16" ht="48.75" customHeight="1" x14ac:dyDescent="0.2">
      <c r="A532" s="306" t="s">
        <v>514</v>
      </c>
      <c r="B532" s="307"/>
      <c r="C532" s="308" t="s">
        <v>942</v>
      </c>
      <c r="D532" s="308"/>
      <c r="E532" s="93" t="s">
        <v>360</v>
      </c>
      <c r="F532" s="93" t="s">
        <v>85</v>
      </c>
      <c r="G532" s="93" t="s">
        <v>515</v>
      </c>
      <c r="H532" s="93"/>
      <c r="I532" s="309">
        <v>19056.330000000002</v>
      </c>
      <c r="J532" s="309"/>
      <c r="K532" s="309"/>
      <c r="L532" s="309">
        <v>19056.330000000002</v>
      </c>
      <c r="M532" s="309"/>
      <c r="N532" s="310">
        <v>100</v>
      </c>
      <c r="O532" s="310"/>
      <c r="P532" s="310"/>
    </row>
    <row r="533" spans="1:16" ht="45.75" customHeight="1" x14ac:dyDescent="0.2">
      <c r="A533" s="306" t="s">
        <v>510</v>
      </c>
      <c r="B533" s="307"/>
      <c r="C533" s="308" t="s">
        <v>942</v>
      </c>
      <c r="D533" s="308"/>
      <c r="E533" s="93" t="s">
        <v>360</v>
      </c>
      <c r="F533" s="93" t="s">
        <v>85</v>
      </c>
      <c r="G533" s="93" t="s">
        <v>516</v>
      </c>
      <c r="H533" s="93"/>
      <c r="I533" s="309">
        <v>19056.330000000002</v>
      </c>
      <c r="J533" s="309"/>
      <c r="K533" s="309"/>
      <c r="L533" s="309">
        <v>19056.330000000002</v>
      </c>
      <c r="M533" s="309"/>
      <c r="N533" s="310">
        <v>100</v>
      </c>
      <c r="O533" s="310"/>
      <c r="P533" s="310"/>
    </row>
    <row r="534" spans="1:16" ht="45" customHeight="1" x14ac:dyDescent="0.2">
      <c r="A534" s="306" t="s">
        <v>303</v>
      </c>
      <c r="B534" s="307"/>
      <c r="C534" s="308" t="s">
        <v>942</v>
      </c>
      <c r="D534" s="308"/>
      <c r="E534" s="93" t="s">
        <v>360</v>
      </c>
      <c r="F534" s="93" t="s">
        <v>85</v>
      </c>
      <c r="G534" s="93" t="s">
        <v>516</v>
      </c>
      <c r="H534" s="93" t="s">
        <v>304</v>
      </c>
      <c r="I534" s="309">
        <v>19056.330000000002</v>
      </c>
      <c r="J534" s="309"/>
      <c r="K534" s="309"/>
      <c r="L534" s="309">
        <v>19056.330000000002</v>
      </c>
      <c r="M534" s="309"/>
      <c r="N534" s="310">
        <v>100</v>
      </c>
      <c r="O534" s="310"/>
      <c r="P534" s="310"/>
    </row>
    <row r="535" spans="1:16" ht="27" customHeight="1" x14ac:dyDescent="0.2">
      <c r="A535" s="306" t="s">
        <v>305</v>
      </c>
      <c r="B535" s="307"/>
      <c r="C535" s="308" t="s">
        <v>942</v>
      </c>
      <c r="D535" s="308"/>
      <c r="E535" s="93" t="s">
        <v>360</v>
      </c>
      <c r="F535" s="93" t="s">
        <v>85</v>
      </c>
      <c r="G535" s="93" t="s">
        <v>516</v>
      </c>
      <c r="H535" s="93" t="s">
        <v>306</v>
      </c>
      <c r="I535" s="309">
        <v>19056.330000000002</v>
      </c>
      <c r="J535" s="309"/>
      <c r="K535" s="309"/>
      <c r="L535" s="309">
        <v>19056.330000000002</v>
      </c>
      <c r="M535" s="309"/>
      <c r="N535" s="310">
        <v>100</v>
      </c>
      <c r="O535" s="310"/>
      <c r="P535" s="310"/>
    </row>
    <row r="536" spans="1:16" ht="45" customHeight="1" x14ac:dyDescent="0.2">
      <c r="A536" s="306" t="s">
        <v>517</v>
      </c>
      <c r="B536" s="307"/>
      <c r="C536" s="308" t="s">
        <v>942</v>
      </c>
      <c r="D536" s="308"/>
      <c r="E536" s="93" t="s">
        <v>360</v>
      </c>
      <c r="F536" s="93" t="s">
        <v>85</v>
      </c>
      <c r="G536" s="93" t="s">
        <v>518</v>
      </c>
      <c r="H536" s="93"/>
      <c r="I536" s="309">
        <v>14526284.48</v>
      </c>
      <c r="J536" s="309"/>
      <c r="K536" s="309"/>
      <c r="L536" s="309">
        <v>14526284.48</v>
      </c>
      <c r="M536" s="309"/>
      <c r="N536" s="310">
        <v>100</v>
      </c>
      <c r="O536" s="310"/>
      <c r="P536" s="310"/>
    </row>
    <row r="537" spans="1:16" ht="57.75" customHeight="1" x14ac:dyDescent="0.2">
      <c r="A537" s="306" t="s">
        <v>519</v>
      </c>
      <c r="B537" s="307"/>
      <c r="C537" s="308" t="s">
        <v>942</v>
      </c>
      <c r="D537" s="308"/>
      <c r="E537" s="93" t="s">
        <v>360</v>
      </c>
      <c r="F537" s="93" t="s">
        <v>85</v>
      </c>
      <c r="G537" s="93" t="s">
        <v>520</v>
      </c>
      <c r="H537" s="93"/>
      <c r="I537" s="309">
        <v>14526284.48</v>
      </c>
      <c r="J537" s="309"/>
      <c r="K537" s="309"/>
      <c r="L537" s="309">
        <v>14526284.48</v>
      </c>
      <c r="M537" s="309"/>
      <c r="N537" s="310">
        <v>100</v>
      </c>
      <c r="O537" s="310"/>
      <c r="P537" s="310"/>
    </row>
    <row r="538" spans="1:16" ht="48" customHeight="1" x14ac:dyDescent="0.2">
      <c r="A538" s="306" t="s">
        <v>215</v>
      </c>
      <c r="B538" s="307"/>
      <c r="C538" s="308" t="s">
        <v>942</v>
      </c>
      <c r="D538" s="308"/>
      <c r="E538" s="93" t="s">
        <v>360</v>
      </c>
      <c r="F538" s="93" t="s">
        <v>85</v>
      </c>
      <c r="G538" s="93" t="s">
        <v>520</v>
      </c>
      <c r="H538" s="93" t="s">
        <v>216</v>
      </c>
      <c r="I538" s="309">
        <v>14526284.48</v>
      </c>
      <c r="J538" s="309"/>
      <c r="K538" s="309"/>
      <c r="L538" s="309">
        <v>14526284.48</v>
      </c>
      <c r="M538" s="309"/>
      <c r="N538" s="310">
        <v>100</v>
      </c>
      <c r="O538" s="310"/>
      <c r="P538" s="310"/>
    </row>
    <row r="539" spans="1:16" ht="34.5" customHeight="1" x14ac:dyDescent="0.2">
      <c r="A539" s="306" t="s">
        <v>217</v>
      </c>
      <c r="B539" s="307"/>
      <c r="C539" s="308" t="s">
        <v>942</v>
      </c>
      <c r="D539" s="308"/>
      <c r="E539" s="93" t="s">
        <v>360</v>
      </c>
      <c r="F539" s="93" t="s">
        <v>85</v>
      </c>
      <c r="G539" s="93" t="s">
        <v>520</v>
      </c>
      <c r="H539" s="93" t="s">
        <v>218</v>
      </c>
      <c r="I539" s="309">
        <v>14526284.48</v>
      </c>
      <c r="J539" s="309"/>
      <c r="K539" s="309"/>
      <c r="L539" s="309">
        <v>14526284.48</v>
      </c>
      <c r="M539" s="309"/>
      <c r="N539" s="310">
        <v>100</v>
      </c>
      <c r="O539" s="310"/>
      <c r="P539" s="310"/>
    </row>
    <row r="540" spans="1:16" ht="30" customHeight="1" x14ac:dyDescent="0.2">
      <c r="A540" s="306" t="s">
        <v>88</v>
      </c>
      <c r="B540" s="307"/>
      <c r="C540" s="308" t="s">
        <v>942</v>
      </c>
      <c r="D540" s="308"/>
      <c r="E540" s="93" t="s">
        <v>360</v>
      </c>
      <c r="F540" s="93" t="s">
        <v>85</v>
      </c>
      <c r="G540" s="93" t="s">
        <v>462</v>
      </c>
      <c r="H540" s="93"/>
      <c r="I540" s="309">
        <v>7143698.2199999997</v>
      </c>
      <c r="J540" s="309"/>
      <c r="K540" s="309"/>
      <c r="L540" s="309">
        <v>7127384.5499999998</v>
      </c>
      <c r="M540" s="309"/>
      <c r="N540" s="310">
        <v>99.771635510101376</v>
      </c>
      <c r="O540" s="310"/>
      <c r="P540" s="310"/>
    </row>
    <row r="541" spans="1:16" ht="47.25" customHeight="1" x14ac:dyDescent="0.2">
      <c r="A541" s="306" t="s">
        <v>90</v>
      </c>
      <c r="B541" s="307"/>
      <c r="C541" s="308" t="s">
        <v>942</v>
      </c>
      <c r="D541" s="308"/>
      <c r="E541" s="93" t="s">
        <v>360</v>
      </c>
      <c r="F541" s="93" t="s">
        <v>85</v>
      </c>
      <c r="G541" s="93" t="s">
        <v>463</v>
      </c>
      <c r="H541" s="93"/>
      <c r="I541" s="309">
        <v>7143698.2199999997</v>
      </c>
      <c r="J541" s="309"/>
      <c r="K541" s="309"/>
      <c r="L541" s="309">
        <v>7127384.5499999998</v>
      </c>
      <c r="M541" s="309"/>
      <c r="N541" s="310">
        <v>99.771635510101376</v>
      </c>
      <c r="O541" s="310"/>
      <c r="P541" s="310"/>
    </row>
    <row r="542" spans="1:16" ht="50.25" customHeight="1" x14ac:dyDescent="0.2">
      <c r="A542" s="306" t="s">
        <v>510</v>
      </c>
      <c r="B542" s="307"/>
      <c r="C542" s="308" t="s">
        <v>942</v>
      </c>
      <c r="D542" s="308"/>
      <c r="E542" s="93" t="s">
        <v>360</v>
      </c>
      <c r="F542" s="93" t="s">
        <v>85</v>
      </c>
      <c r="G542" s="93" t="s">
        <v>521</v>
      </c>
      <c r="H542" s="93"/>
      <c r="I542" s="309">
        <v>7143698.2199999997</v>
      </c>
      <c r="J542" s="309"/>
      <c r="K542" s="309"/>
      <c r="L542" s="309">
        <v>7127384.5499999998</v>
      </c>
      <c r="M542" s="309"/>
      <c r="N542" s="310">
        <v>99.771635510101376</v>
      </c>
      <c r="O542" s="310"/>
      <c r="P542" s="310"/>
    </row>
    <row r="543" spans="1:16" ht="45" customHeight="1" x14ac:dyDescent="0.2">
      <c r="A543" s="306" t="s">
        <v>110</v>
      </c>
      <c r="B543" s="307"/>
      <c r="C543" s="308" t="s">
        <v>942</v>
      </c>
      <c r="D543" s="308"/>
      <c r="E543" s="93" t="s">
        <v>360</v>
      </c>
      <c r="F543" s="93" t="s">
        <v>85</v>
      </c>
      <c r="G543" s="93" t="s">
        <v>521</v>
      </c>
      <c r="H543" s="93" t="s">
        <v>111</v>
      </c>
      <c r="I543" s="309">
        <v>7143698.2199999997</v>
      </c>
      <c r="J543" s="309"/>
      <c r="K543" s="309"/>
      <c r="L543" s="309">
        <v>7127384.5499999998</v>
      </c>
      <c r="M543" s="309"/>
      <c r="N543" s="310">
        <v>99.771635510101376</v>
      </c>
      <c r="O543" s="310"/>
      <c r="P543" s="310"/>
    </row>
    <row r="544" spans="1:16" ht="52.5" customHeight="1" x14ac:dyDescent="0.2">
      <c r="A544" s="306" t="s">
        <v>112</v>
      </c>
      <c r="B544" s="307"/>
      <c r="C544" s="308" t="s">
        <v>942</v>
      </c>
      <c r="D544" s="308"/>
      <c r="E544" s="93" t="s">
        <v>360</v>
      </c>
      <c r="F544" s="93" t="s">
        <v>85</v>
      </c>
      <c r="G544" s="93" t="s">
        <v>521</v>
      </c>
      <c r="H544" s="93" t="s">
        <v>113</v>
      </c>
      <c r="I544" s="309">
        <v>7143698.2199999997</v>
      </c>
      <c r="J544" s="309"/>
      <c r="K544" s="309"/>
      <c r="L544" s="309">
        <v>7127384.5499999998</v>
      </c>
      <c r="M544" s="309"/>
      <c r="N544" s="310">
        <v>99.771635510101376</v>
      </c>
      <c r="O544" s="310"/>
      <c r="P544" s="310"/>
    </row>
    <row r="545" spans="1:16" ht="34.5" customHeight="1" x14ac:dyDescent="0.2">
      <c r="A545" s="306" t="s">
        <v>175</v>
      </c>
      <c r="B545" s="307"/>
      <c r="C545" s="308" t="s">
        <v>942</v>
      </c>
      <c r="D545" s="308"/>
      <c r="E545" s="93" t="s">
        <v>360</v>
      </c>
      <c r="F545" s="93" t="s">
        <v>85</v>
      </c>
      <c r="G545" s="93" t="s">
        <v>176</v>
      </c>
      <c r="H545" s="93"/>
      <c r="I545" s="309">
        <v>7498779.96</v>
      </c>
      <c r="J545" s="309"/>
      <c r="K545" s="309"/>
      <c r="L545" s="309">
        <v>7498779.7599999998</v>
      </c>
      <c r="M545" s="309"/>
      <c r="N545" s="310">
        <v>99.999997332899468</v>
      </c>
      <c r="O545" s="310"/>
      <c r="P545" s="310"/>
    </row>
    <row r="546" spans="1:16" ht="27.75" customHeight="1" x14ac:dyDescent="0.2">
      <c r="A546" s="306" t="s">
        <v>258</v>
      </c>
      <c r="B546" s="307"/>
      <c r="C546" s="308" t="s">
        <v>942</v>
      </c>
      <c r="D546" s="308"/>
      <c r="E546" s="93" t="s">
        <v>360</v>
      </c>
      <c r="F546" s="93" t="s">
        <v>85</v>
      </c>
      <c r="G546" s="93" t="s">
        <v>259</v>
      </c>
      <c r="H546" s="93"/>
      <c r="I546" s="309">
        <v>6998779.96</v>
      </c>
      <c r="J546" s="309"/>
      <c r="K546" s="309"/>
      <c r="L546" s="309">
        <v>6998779.7599999998</v>
      </c>
      <c r="M546" s="309"/>
      <c r="N546" s="310">
        <v>99.999997142359078</v>
      </c>
      <c r="O546" s="310"/>
      <c r="P546" s="310"/>
    </row>
    <row r="547" spans="1:16" ht="48.75" customHeight="1" x14ac:dyDescent="0.2">
      <c r="A547" s="306" t="s">
        <v>260</v>
      </c>
      <c r="B547" s="307"/>
      <c r="C547" s="308" t="s">
        <v>942</v>
      </c>
      <c r="D547" s="308"/>
      <c r="E547" s="93" t="s">
        <v>360</v>
      </c>
      <c r="F547" s="93" t="s">
        <v>85</v>
      </c>
      <c r="G547" s="93" t="s">
        <v>261</v>
      </c>
      <c r="H547" s="93"/>
      <c r="I547" s="309">
        <v>6998779.96</v>
      </c>
      <c r="J547" s="309"/>
      <c r="K547" s="309"/>
      <c r="L547" s="309">
        <v>6998779.7599999998</v>
      </c>
      <c r="M547" s="309"/>
      <c r="N547" s="310">
        <v>99.999997142359078</v>
      </c>
      <c r="O547" s="310"/>
      <c r="P547" s="310"/>
    </row>
    <row r="548" spans="1:16" ht="53.25" customHeight="1" x14ac:dyDescent="0.2">
      <c r="A548" s="306" t="s">
        <v>262</v>
      </c>
      <c r="B548" s="307"/>
      <c r="C548" s="308" t="s">
        <v>942</v>
      </c>
      <c r="D548" s="308"/>
      <c r="E548" s="93" t="s">
        <v>360</v>
      </c>
      <c r="F548" s="93" t="s">
        <v>85</v>
      </c>
      <c r="G548" s="93" t="s">
        <v>263</v>
      </c>
      <c r="H548" s="93"/>
      <c r="I548" s="309">
        <v>6998779.96</v>
      </c>
      <c r="J548" s="309"/>
      <c r="K548" s="309"/>
      <c r="L548" s="309">
        <v>6998779.7599999998</v>
      </c>
      <c r="M548" s="309"/>
      <c r="N548" s="310">
        <v>99.999997142359078</v>
      </c>
      <c r="O548" s="310"/>
      <c r="P548" s="310"/>
    </row>
    <row r="549" spans="1:16" ht="34.5" customHeight="1" x14ac:dyDescent="0.2">
      <c r="A549" s="306" t="s">
        <v>110</v>
      </c>
      <c r="B549" s="307"/>
      <c r="C549" s="308" t="s">
        <v>942</v>
      </c>
      <c r="D549" s="308"/>
      <c r="E549" s="93" t="s">
        <v>360</v>
      </c>
      <c r="F549" s="93" t="s">
        <v>85</v>
      </c>
      <c r="G549" s="93" t="s">
        <v>263</v>
      </c>
      <c r="H549" s="93" t="s">
        <v>111</v>
      </c>
      <c r="I549" s="309">
        <v>6998779.96</v>
      </c>
      <c r="J549" s="309"/>
      <c r="K549" s="309"/>
      <c r="L549" s="309">
        <v>6998779.7599999998</v>
      </c>
      <c r="M549" s="309"/>
      <c r="N549" s="310">
        <v>99.999997142359078</v>
      </c>
      <c r="O549" s="310"/>
      <c r="P549" s="310"/>
    </row>
    <row r="550" spans="1:16" ht="43.5" customHeight="1" x14ac:dyDescent="0.2">
      <c r="A550" s="306" t="s">
        <v>112</v>
      </c>
      <c r="B550" s="307"/>
      <c r="C550" s="308" t="s">
        <v>942</v>
      </c>
      <c r="D550" s="308"/>
      <c r="E550" s="93" t="s">
        <v>360</v>
      </c>
      <c r="F550" s="93" t="s">
        <v>85</v>
      </c>
      <c r="G550" s="93" t="s">
        <v>263</v>
      </c>
      <c r="H550" s="93" t="s">
        <v>113</v>
      </c>
      <c r="I550" s="309">
        <v>6998779.96</v>
      </c>
      <c r="J550" s="309"/>
      <c r="K550" s="309"/>
      <c r="L550" s="309">
        <v>6998779.7599999998</v>
      </c>
      <c r="M550" s="309"/>
      <c r="N550" s="310">
        <v>99.999997142359078</v>
      </c>
      <c r="O550" s="310"/>
      <c r="P550" s="310"/>
    </row>
    <row r="551" spans="1:16" ht="66.75" customHeight="1" x14ac:dyDescent="0.2">
      <c r="A551" s="306" t="s">
        <v>177</v>
      </c>
      <c r="B551" s="307"/>
      <c r="C551" s="308" t="s">
        <v>942</v>
      </c>
      <c r="D551" s="308"/>
      <c r="E551" s="93" t="s">
        <v>360</v>
      </c>
      <c r="F551" s="93" t="s">
        <v>85</v>
      </c>
      <c r="G551" s="93" t="s">
        <v>178</v>
      </c>
      <c r="H551" s="93"/>
      <c r="I551" s="309">
        <v>500000</v>
      </c>
      <c r="J551" s="309"/>
      <c r="K551" s="309"/>
      <c r="L551" s="309">
        <v>500000</v>
      </c>
      <c r="M551" s="309"/>
      <c r="N551" s="310">
        <v>100</v>
      </c>
      <c r="O551" s="310"/>
      <c r="P551" s="310"/>
    </row>
    <row r="552" spans="1:16" ht="55.5" customHeight="1" x14ac:dyDescent="0.2">
      <c r="A552" s="306" t="s">
        <v>179</v>
      </c>
      <c r="B552" s="307"/>
      <c r="C552" s="308" t="s">
        <v>942</v>
      </c>
      <c r="D552" s="308"/>
      <c r="E552" s="93" t="s">
        <v>360</v>
      </c>
      <c r="F552" s="93" t="s">
        <v>85</v>
      </c>
      <c r="G552" s="93" t="s">
        <v>180</v>
      </c>
      <c r="H552" s="93"/>
      <c r="I552" s="309">
        <v>500000</v>
      </c>
      <c r="J552" s="309"/>
      <c r="K552" s="309"/>
      <c r="L552" s="309">
        <v>500000</v>
      </c>
      <c r="M552" s="309"/>
      <c r="N552" s="310">
        <v>100</v>
      </c>
      <c r="O552" s="310"/>
      <c r="P552" s="310"/>
    </row>
    <row r="553" spans="1:16" ht="28.5" customHeight="1" x14ac:dyDescent="0.2">
      <c r="A553" s="306" t="s">
        <v>522</v>
      </c>
      <c r="B553" s="307"/>
      <c r="C553" s="308" t="s">
        <v>942</v>
      </c>
      <c r="D553" s="308"/>
      <c r="E553" s="93" t="s">
        <v>360</v>
      </c>
      <c r="F553" s="93" t="s">
        <v>85</v>
      </c>
      <c r="G553" s="93" t="s">
        <v>523</v>
      </c>
      <c r="H553" s="93"/>
      <c r="I553" s="309">
        <v>500000</v>
      </c>
      <c r="J553" s="309"/>
      <c r="K553" s="309"/>
      <c r="L553" s="309">
        <v>500000</v>
      </c>
      <c r="M553" s="309"/>
      <c r="N553" s="310">
        <v>100</v>
      </c>
      <c r="O553" s="310"/>
      <c r="P553" s="310"/>
    </row>
    <row r="554" spans="1:16" ht="39" customHeight="1" x14ac:dyDescent="0.2">
      <c r="A554" s="306" t="s">
        <v>110</v>
      </c>
      <c r="B554" s="307"/>
      <c r="C554" s="308" t="s">
        <v>942</v>
      </c>
      <c r="D554" s="308"/>
      <c r="E554" s="93" t="s">
        <v>360</v>
      </c>
      <c r="F554" s="93" t="s">
        <v>85</v>
      </c>
      <c r="G554" s="93" t="s">
        <v>523</v>
      </c>
      <c r="H554" s="93" t="s">
        <v>111</v>
      </c>
      <c r="I554" s="309">
        <v>500000</v>
      </c>
      <c r="J554" s="309"/>
      <c r="K554" s="309"/>
      <c r="L554" s="309">
        <v>500000</v>
      </c>
      <c r="M554" s="309"/>
      <c r="N554" s="310">
        <v>100</v>
      </c>
      <c r="O554" s="310"/>
      <c r="P554" s="310"/>
    </row>
    <row r="555" spans="1:16" ht="54" customHeight="1" x14ac:dyDescent="0.2">
      <c r="A555" s="306" t="s">
        <v>112</v>
      </c>
      <c r="B555" s="307"/>
      <c r="C555" s="308" t="s">
        <v>942</v>
      </c>
      <c r="D555" s="308"/>
      <c r="E555" s="93" t="s">
        <v>360</v>
      </c>
      <c r="F555" s="93" t="s">
        <v>85</v>
      </c>
      <c r="G555" s="93" t="s">
        <v>523</v>
      </c>
      <c r="H555" s="93" t="s">
        <v>113</v>
      </c>
      <c r="I555" s="309">
        <v>500000</v>
      </c>
      <c r="J555" s="309"/>
      <c r="K555" s="309"/>
      <c r="L555" s="309">
        <v>500000</v>
      </c>
      <c r="M555" s="309"/>
      <c r="N555" s="310">
        <v>100</v>
      </c>
      <c r="O555" s="310"/>
      <c r="P555" s="310"/>
    </row>
    <row r="556" spans="1:16" ht="26.25" customHeight="1" x14ac:dyDescent="0.2">
      <c r="A556" s="420" t="s">
        <v>524</v>
      </c>
      <c r="B556" s="421"/>
      <c r="C556" s="375" t="s">
        <v>942</v>
      </c>
      <c r="D556" s="375"/>
      <c r="E556" s="97" t="s">
        <v>360</v>
      </c>
      <c r="F556" s="97" t="s">
        <v>103</v>
      </c>
      <c r="G556" s="97"/>
      <c r="H556" s="97"/>
      <c r="I556" s="376">
        <v>2437413752.0300002</v>
      </c>
      <c r="J556" s="376"/>
      <c r="K556" s="376"/>
      <c r="L556" s="376">
        <v>2380009055.1300001</v>
      </c>
      <c r="M556" s="376"/>
      <c r="N556" s="310">
        <v>97.64485217775642</v>
      </c>
      <c r="O556" s="310"/>
      <c r="P556" s="310"/>
    </row>
    <row r="557" spans="1:16" ht="56.25" customHeight="1" x14ac:dyDescent="0.2">
      <c r="A557" s="306" t="s">
        <v>273</v>
      </c>
      <c r="B557" s="307"/>
      <c r="C557" s="308" t="s">
        <v>942</v>
      </c>
      <c r="D557" s="308"/>
      <c r="E557" s="93" t="s">
        <v>360</v>
      </c>
      <c r="F557" s="93" t="s">
        <v>103</v>
      </c>
      <c r="G557" s="93" t="s">
        <v>274</v>
      </c>
      <c r="H557" s="93"/>
      <c r="I557" s="309">
        <v>59454231.619999997</v>
      </c>
      <c r="J557" s="309"/>
      <c r="K557" s="309"/>
      <c r="L557" s="309">
        <v>58854664.68</v>
      </c>
      <c r="M557" s="309"/>
      <c r="N557" s="310">
        <v>98.991548753279474</v>
      </c>
      <c r="O557" s="310"/>
      <c r="P557" s="310"/>
    </row>
    <row r="558" spans="1:16" ht="39" customHeight="1" x14ac:dyDescent="0.2">
      <c r="A558" s="306" t="s">
        <v>319</v>
      </c>
      <c r="B558" s="307"/>
      <c r="C558" s="308" t="s">
        <v>942</v>
      </c>
      <c r="D558" s="308"/>
      <c r="E558" s="93" t="s">
        <v>360</v>
      </c>
      <c r="F558" s="93" t="s">
        <v>103</v>
      </c>
      <c r="G558" s="93" t="s">
        <v>320</v>
      </c>
      <c r="H558" s="93"/>
      <c r="I558" s="309">
        <v>59454231.619999997</v>
      </c>
      <c r="J558" s="309"/>
      <c r="K558" s="309"/>
      <c r="L558" s="309">
        <v>58854664.68</v>
      </c>
      <c r="M558" s="309"/>
      <c r="N558" s="310">
        <v>98.991548753279474</v>
      </c>
      <c r="O558" s="310"/>
      <c r="P558" s="310"/>
    </row>
    <row r="559" spans="1:16" ht="32.25" customHeight="1" x14ac:dyDescent="0.2">
      <c r="A559" s="306" t="s">
        <v>436</v>
      </c>
      <c r="B559" s="307"/>
      <c r="C559" s="308" t="s">
        <v>942</v>
      </c>
      <c r="D559" s="308"/>
      <c r="E559" s="93" t="s">
        <v>360</v>
      </c>
      <c r="F559" s="93" t="s">
        <v>103</v>
      </c>
      <c r="G559" s="93" t="s">
        <v>437</v>
      </c>
      <c r="H559" s="93"/>
      <c r="I559" s="309">
        <v>59454231.619999997</v>
      </c>
      <c r="J559" s="309"/>
      <c r="K559" s="309"/>
      <c r="L559" s="309">
        <v>58854664.68</v>
      </c>
      <c r="M559" s="309"/>
      <c r="N559" s="310">
        <v>98.991548753279474</v>
      </c>
      <c r="O559" s="310"/>
      <c r="P559" s="310"/>
    </row>
    <row r="560" spans="1:16" ht="30.75" customHeight="1" x14ac:dyDescent="0.2">
      <c r="A560" s="306" t="s">
        <v>525</v>
      </c>
      <c r="B560" s="307"/>
      <c r="C560" s="308" t="s">
        <v>942</v>
      </c>
      <c r="D560" s="308"/>
      <c r="E560" s="93" t="s">
        <v>360</v>
      </c>
      <c r="F560" s="93" t="s">
        <v>103</v>
      </c>
      <c r="G560" s="93" t="s">
        <v>526</v>
      </c>
      <c r="H560" s="93"/>
      <c r="I560" s="309">
        <v>47041924.619999997</v>
      </c>
      <c r="J560" s="309"/>
      <c r="K560" s="309"/>
      <c r="L560" s="309">
        <v>46495969.270000003</v>
      </c>
      <c r="M560" s="309"/>
      <c r="N560" s="310">
        <v>98.83942811776906</v>
      </c>
      <c r="O560" s="310"/>
      <c r="P560" s="310"/>
    </row>
    <row r="561" spans="1:16" ht="81" customHeight="1" x14ac:dyDescent="0.2">
      <c r="A561" s="306" t="s">
        <v>94</v>
      </c>
      <c r="B561" s="307"/>
      <c r="C561" s="308" t="s">
        <v>942</v>
      </c>
      <c r="D561" s="308"/>
      <c r="E561" s="93" t="s">
        <v>360</v>
      </c>
      <c r="F561" s="93" t="s">
        <v>103</v>
      </c>
      <c r="G561" s="93" t="s">
        <v>526</v>
      </c>
      <c r="H561" s="93" t="s">
        <v>95</v>
      </c>
      <c r="I561" s="309">
        <v>31644948.050000001</v>
      </c>
      <c r="J561" s="309"/>
      <c r="K561" s="309"/>
      <c r="L561" s="309">
        <v>31597092.140000001</v>
      </c>
      <c r="M561" s="309"/>
      <c r="N561" s="310">
        <v>99.848772354044044</v>
      </c>
      <c r="O561" s="310"/>
      <c r="P561" s="310"/>
    </row>
    <row r="562" spans="1:16" ht="34.5" customHeight="1" x14ac:dyDescent="0.2">
      <c r="A562" s="306" t="s">
        <v>209</v>
      </c>
      <c r="B562" s="307"/>
      <c r="C562" s="308" t="s">
        <v>942</v>
      </c>
      <c r="D562" s="308"/>
      <c r="E562" s="93" t="s">
        <v>360</v>
      </c>
      <c r="F562" s="93" t="s">
        <v>103</v>
      </c>
      <c r="G562" s="93" t="s">
        <v>526</v>
      </c>
      <c r="H562" s="93" t="s">
        <v>210</v>
      </c>
      <c r="I562" s="309">
        <v>31644948.050000001</v>
      </c>
      <c r="J562" s="309"/>
      <c r="K562" s="309"/>
      <c r="L562" s="309">
        <v>31597092.140000001</v>
      </c>
      <c r="M562" s="309"/>
      <c r="N562" s="310">
        <v>99.848772354044044</v>
      </c>
      <c r="O562" s="310"/>
      <c r="P562" s="310"/>
    </row>
    <row r="563" spans="1:16" ht="36" customHeight="1" x14ac:dyDescent="0.2">
      <c r="A563" s="306" t="s">
        <v>110</v>
      </c>
      <c r="B563" s="307"/>
      <c r="C563" s="308" t="s">
        <v>942</v>
      </c>
      <c r="D563" s="308"/>
      <c r="E563" s="93" t="s">
        <v>360</v>
      </c>
      <c r="F563" s="93" t="s">
        <v>103</v>
      </c>
      <c r="G563" s="93" t="s">
        <v>526</v>
      </c>
      <c r="H563" s="93" t="s">
        <v>111</v>
      </c>
      <c r="I563" s="309">
        <v>15201045.300000001</v>
      </c>
      <c r="J563" s="309"/>
      <c r="K563" s="309"/>
      <c r="L563" s="309">
        <v>14702945.859999999</v>
      </c>
      <c r="M563" s="309"/>
      <c r="N563" s="310">
        <v>96.723255340867894</v>
      </c>
      <c r="O563" s="310"/>
      <c r="P563" s="310"/>
    </row>
    <row r="564" spans="1:16" ht="45" customHeight="1" x14ac:dyDescent="0.2">
      <c r="A564" s="306" t="s">
        <v>112</v>
      </c>
      <c r="B564" s="307"/>
      <c r="C564" s="308" t="s">
        <v>942</v>
      </c>
      <c r="D564" s="308"/>
      <c r="E564" s="93" t="s">
        <v>360</v>
      </c>
      <c r="F564" s="93" t="s">
        <v>103</v>
      </c>
      <c r="G564" s="93" t="s">
        <v>526</v>
      </c>
      <c r="H564" s="93" t="s">
        <v>113</v>
      </c>
      <c r="I564" s="309">
        <v>15201045.300000001</v>
      </c>
      <c r="J564" s="309"/>
      <c r="K564" s="309"/>
      <c r="L564" s="309">
        <v>14702945.859999999</v>
      </c>
      <c r="M564" s="309"/>
      <c r="N564" s="310">
        <v>96.723255340867894</v>
      </c>
      <c r="O564" s="310"/>
      <c r="P564" s="310"/>
    </row>
    <row r="565" spans="1:16" ht="33.75" customHeight="1" x14ac:dyDescent="0.2">
      <c r="A565" s="306" t="s">
        <v>147</v>
      </c>
      <c r="B565" s="307"/>
      <c r="C565" s="308" t="s">
        <v>942</v>
      </c>
      <c r="D565" s="308"/>
      <c r="E565" s="93" t="s">
        <v>360</v>
      </c>
      <c r="F565" s="93" t="s">
        <v>103</v>
      </c>
      <c r="G565" s="93" t="s">
        <v>526</v>
      </c>
      <c r="H565" s="93" t="s">
        <v>148</v>
      </c>
      <c r="I565" s="309">
        <v>156300.26999999999</v>
      </c>
      <c r="J565" s="309"/>
      <c r="K565" s="309"/>
      <c r="L565" s="309">
        <v>156300.26999999999</v>
      </c>
      <c r="M565" s="309"/>
      <c r="N565" s="310">
        <v>100</v>
      </c>
      <c r="O565" s="310"/>
      <c r="P565" s="310"/>
    </row>
    <row r="566" spans="1:16" ht="37.5" customHeight="1" x14ac:dyDescent="0.2">
      <c r="A566" s="306" t="s">
        <v>157</v>
      </c>
      <c r="B566" s="307"/>
      <c r="C566" s="308" t="s">
        <v>942</v>
      </c>
      <c r="D566" s="308"/>
      <c r="E566" s="93" t="s">
        <v>360</v>
      </c>
      <c r="F566" s="93" t="s">
        <v>103</v>
      </c>
      <c r="G566" s="93" t="s">
        <v>526</v>
      </c>
      <c r="H566" s="93" t="s">
        <v>158</v>
      </c>
      <c r="I566" s="309">
        <v>156300.26999999999</v>
      </c>
      <c r="J566" s="309"/>
      <c r="K566" s="309"/>
      <c r="L566" s="309">
        <v>156300.26999999999</v>
      </c>
      <c r="M566" s="309"/>
      <c r="N566" s="310">
        <v>100</v>
      </c>
      <c r="O566" s="310"/>
      <c r="P566" s="310"/>
    </row>
    <row r="567" spans="1:16" ht="26.25" customHeight="1" x14ac:dyDescent="0.2">
      <c r="A567" s="306" t="s">
        <v>151</v>
      </c>
      <c r="B567" s="307"/>
      <c r="C567" s="308" t="s">
        <v>942</v>
      </c>
      <c r="D567" s="308"/>
      <c r="E567" s="93" t="s">
        <v>360</v>
      </c>
      <c r="F567" s="93" t="s">
        <v>103</v>
      </c>
      <c r="G567" s="93" t="s">
        <v>526</v>
      </c>
      <c r="H567" s="93" t="s">
        <v>152</v>
      </c>
      <c r="I567" s="309">
        <v>39631</v>
      </c>
      <c r="J567" s="309"/>
      <c r="K567" s="309"/>
      <c r="L567" s="309">
        <v>39631</v>
      </c>
      <c r="M567" s="309"/>
      <c r="N567" s="310">
        <v>100</v>
      </c>
      <c r="O567" s="310"/>
      <c r="P567" s="310"/>
    </row>
    <row r="568" spans="1:16" ht="30.75" customHeight="1" x14ac:dyDescent="0.2">
      <c r="A568" s="306" t="s">
        <v>153</v>
      </c>
      <c r="B568" s="307"/>
      <c r="C568" s="308" t="s">
        <v>942</v>
      </c>
      <c r="D568" s="308"/>
      <c r="E568" s="93" t="s">
        <v>360</v>
      </c>
      <c r="F568" s="93" t="s">
        <v>103</v>
      </c>
      <c r="G568" s="93" t="s">
        <v>526</v>
      </c>
      <c r="H568" s="93" t="s">
        <v>154</v>
      </c>
      <c r="I568" s="309">
        <v>39631</v>
      </c>
      <c r="J568" s="309"/>
      <c r="K568" s="309"/>
      <c r="L568" s="309">
        <v>39631</v>
      </c>
      <c r="M568" s="309"/>
      <c r="N568" s="310">
        <v>100</v>
      </c>
      <c r="O568" s="310"/>
      <c r="P568" s="310"/>
    </row>
    <row r="569" spans="1:16" ht="44.25" customHeight="1" x14ac:dyDescent="0.2">
      <c r="A569" s="306" t="s">
        <v>527</v>
      </c>
      <c r="B569" s="307"/>
      <c r="C569" s="308" t="s">
        <v>942</v>
      </c>
      <c r="D569" s="308"/>
      <c r="E569" s="93" t="s">
        <v>360</v>
      </c>
      <c r="F569" s="93" t="s">
        <v>103</v>
      </c>
      <c r="G569" s="93" t="s">
        <v>528</v>
      </c>
      <c r="H569" s="93"/>
      <c r="I569" s="309">
        <v>12412307</v>
      </c>
      <c r="J569" s="309"/>
      <c r="K569" s="309"/>
      <c r="L569" s="309">
        <v>12358695.41</v>
      </c>
      <c r="M569" s="309"/>
      <c r="N569" s="310">
        <v>99.568077151169405</v>
      </c>
      <c r="O569" s="310"/>
      <c r="P569" s="310"/>
    </row>
    <row r="570" spans="1:16" ht="81" customHeight="1" x14ac:dyDescent="0.2">
      <c r="A570" s="306" t="s">
        <v>94</v>
      </c>
      <c r="B570" s="307"/>
      <c r="C570" s="308" t="s">
        <v>942</v>
      </c>
      <c r="D570" s="308"/>
      <c r="E570" s="93" t="s">
        <v>360</v>
      </c>
      <c r="F570" s="93" t="s">
        <v>103</v>
      </c>
      <c r="G570" s="93" t="s">
        <v>528</v>
      </c>
      <c r="H570" s="93" t="s">
        <v>95</v>
      </c>
      <c r="I570" s="309">
        <v>11787307</v>
      </c>
      <c r="J570" s="309"/>
      <c r="K570" s="309"/>
      <c r="L570" s="309">
        <v>11760052.49</v>
      </c>
      <c r="M570" s="309"/>
      <c r="N570" s="310">
        <v>99.768780858935799</v>
      </c>
      <c r="O570" s="310"/>
      <c r="P570" s="310"/>
    </row>
    <row r="571" spans="1:16" ht="31.5" customHeight="1" x14ac:dyDescent="0.2">
      <c r="A571" s="306" t="s">
        <v>209</v>
      </c>
      <c r="B571" s="307"/>
      <c r="C571" s="308" t="s">
        <v>942</v>
      </c>
      <c r="D571" s="308"/>
      <c r="E571" s="93" t="s">
        <v>360</v>
      </c>
      <c r="F571" s="93" t="s">
        <v>103</v>
      </c>
      <c r="G571" s="93" t="s">
        <v>528</v>
      </c>
      <c r="H571" s="93" t="s">
        <v>210</v>
      </c>
      <c r="I571" s="309">
        <v>11787307</v>
      </c>
      <c r="J571" s="309"/>
      <c r="K571" s="309"/>
      <c r="L571" s="309">
        <v>11760052.49</v>
      </c>
      <c r="M571" s="309"/>
      <c r="N571" s="310">
        <v>99.768780858935799</v>
      </c>
      <c r="O571" s="310"/>
      <c r="P571" s="310"/>
    </row>
    <row r="572" spans="1:16" ht="40.5" customHeight="1" x14ac:dyDescent="0.2">
      <c r="A572" s="306" t="s">
        <v>110</v>
      </c>
      <c r="B572" s="307"/>
      <c r="C572" s="308" t="s">
        <v>942</v>
      </c>
      <c r="D572" s="308"/>
      <c r="E572" s="93" t="s">
        <v>360</v>
      </c>
      <c r="F572" s="93" t="s">
        <v>103</v>
      </c>
      <c r="G572" s="93" t="s">
        <v>528</v>
      </c>
      <c r="H572" s="93" t="s">
        <v>111</v>
      </c>
      <c r="I572" s="309">
        <v>625000</v>
      </c>
      <c r="J572" s="309"/>
      <c r="K572" s="309"/>
      <c r="L572" s="309">
        <v>598642.92000000004</v>
      </c>
      <c r="M572" s="309"/>
      <c r="N572" s="310">
        <v>95.782867200000013</v>
      </c>
      <c r="O572" s="310"/>
      <c r="P572" s="310"/>
    </row>
    <row r="573" spans="1:16" ht="43.5" customHeight="1" x14ac:dyDescent="0.2">
      <c r="A573" s="306" t="s">
        <v>112</v>
      </c>
      <c r="B573" s="307"/>
      <c r="C573" s="308" t="s">
        <v>942</v>
      </c>
      <c r="D573" s="308"/>
      <c r="E573" s="93" t="s">
        <v>360</v>
      </c>
      <c r="F573" s="93" t="s">
        <v>103</v>
      </c>
      <c r="G573" s="93" t="s">
        <v>528</v>
      </c>
      <c r="H573" s="93" t="s">
        <v>113</v>
      </c>
      <c r="I573" s="309">
        <v>625000</v>
      </c>
      <c r="J573" s="309"/>
      <c r="K573" s="309"/>
      <c r="L573" s="309">
        <v>598642.92000000004</v>
      </c>
      <c r="M573" s="309"/>
      <c r="N573" s="310">
        <v>95.782867200000013</v>
      </c>
      <c r="O573" s="310"/>
      <c r="P573" s="310"/>
    </row>
    <row r="574" spans="1:16" ht="33" customHeight="1" x14ac:dyDescent="0.2">
      <c r="A574" s="306" t="s">
        <v>86</v>
      </c>
      <c r="B574" s="307"/>
      <c r="C574" s="308" t="s">
        <v>942</v>
      </c>
      <c r="D574" s="308"/>
      <c r="E574" s="93" t="s">
        <v>360</v>
      </c>
      <c r="F574" s="93" t="s">
        <v>103</v>
      </c>
      <c r="G574" s="93" t="s">
        <v>87</v>
      </c>
      <c r="H574" s="93"/>
      <c r="I574" s="309">
        <v>1562400</v>
      </c>
      <c r="J574" s="309"/>
      <c r="K574" s="309"/>
      <c r="L574" s="309">
        <v>1035000</v>
      </c>
      <c r="M574" s="309"/>
      <c r="N574" s="310">
        <v>66.244239631336413</v>
      </c>
      <c r="O574" s="310"/>
      <c r="P574" s="310"/>
    </row>
    <row r="575" spans="1:16" ht="30" customHeight="1" x14ac:dyDescent="0.2">
      <c r="A575" s="306" t="s">
        <v>88</v>
      </c>
      <c r="B575" s="307"/>
      <c r="C575" s="308" t="s">
        <v>942</v>
      </c>
      <c r="D575" s="308"/>
      <c r="E575" s="93" t="s">
        <v>360</v>
      </c>
      <c r="F575" s="93" t="s">
        <v>103</v>
      </c>
      <c r="G575" s="93" t="s">
        <v>89</v>
      </c>
      <c r="H575" s="93"/>
      <c r="I575" s="309">
        <v>1562400</v>
      </c>
      <c r="J575" s="309"/>
      <c r="K575" s="309"/>
      <c r="L575" s="309">
        <v>1035000</v>
      </c>
      <c r="M575" s="309"/>
      <c r="N575" s="310">
        <v>66.244239631336413</v>
      </c>
      <c r="O575" s="310"/>
      <c r="P575" s="310"/>
    </row>
    <row r="576" spans="1:16" ht="45.75" customHeight="1" x14ac:dyDescent="0.2">
      <c r="A576" s="306" t="s">
        <v>90</v>
      </c>
      <c r="B576" s="307"/>
      <c r="C576" s="308" t="s">
        <v>942</v>
      </c>
      <c r="D576" s="308"/>
      <c r="E576" s="93" t="s">
        <v>360</v>
      </c>
      <c r="F576" s="93" t="s">
        <v>103</v>
      </c>
      <c r="G576" s="93" t="s">
        <v>91</v>
      </c>
      <c r="H576" s="93"/>
      <c r="I576" s="309">
        <v>1562400</v>
      </c>
      <c r="J576" s="309"/>
      <c r="K576" s="309"/>
      <c r="L576" s="309">
        <v>1035000</v>
      </c>
      <c r="M576" s="309"/>
      <c r="N576" s="310">
        <v>66.244239631336413</v>
      </c>
      <c r="O576" s="310"/>
      <c r="P576" s="310"/>
    </row>
    <row r="577" spans="1:16" ht="32.25" customHeight="1" x14ac:dyDescent="0.2">
      <c r="A577" s="306" t="s">
        <v>145</v>
      </c>
      <c r="B577" s="307"/>
      <c r="C577" s="308" t="s">
        <v>942</v>
      </c>
      <c r="D577" s="308"/>
      <c r="E577" s="93" t="s">
        <v>360</v>
      </c>
      <c r="F577" s="93" t="s">
        <v>103</v>
      </c>
      <c r="G577" s="93" t="s">
        <v>146</v>
      </c>
      <c r="H577" s="93"/>
      <c r="I577" s="309">
        <v>1562400</v>
      </c>
      <c r="J577" s="309"/>
      <c r="K577" s="309"/>
      <c r="L577" s="309">
        <v>1035000</v>
      </c>
      <c r="M577" s="309"/>
      <c r="N577" s="310">
        <v>66.244239631336413</v>
      </c>
      <c r="O577" s="310"/>
      <c r="P577" s="310"/>
    </row>
    <row r="578" spans="1:16" ht="31.5" customHeight="1" x14ac:dyDescent="0.2">
      <c r="A578" s="306" t="s">
        <v>147</v>
      </c>
      <c r="B578" s="307"/>
      <c r="C578" s="308" t="s">
        <v>942</v>
      </c>
      <c r="D578" s="308"/>
      <c r="E578" s="93" t="s">
        <v>360</v>
      </c>
      <c r="F578" s="93" t="s">
        <v>103</v>
      </c>
      <c r="G578" s="93" t="s">
        <v>146</v>
      </c>
      <c r="H578" s="93" t="s">
        <v>148</v>
      </c>
      <c r="I578" s="309">
        <v>1562400</v>
      </c>
      <c r="J578" s="309"/>
      <c r="K578" s="309"/>
      <c r="L578" s="309">
        <v>1035000</v>
      </c>
      <c r="M578" s="309"/>
      <c r="N578" s="310">
        <v>66.244239631336413</v>
      </c>
      <c r="O578" s="310"/>
      <c r="P578" s="310"/>
    </row>
    <row r="579" spans="1:16" ht="27" customHeight="1" x14ac:dyDescent="0.2">
      <c r="A579" s="306" t="s">
        <v>149</v>
      </c>
      <c r="B579" s="307"/>
      <c r="C579" s="308" t="s">
        <v>942</v>
      </c>
      <c r="D579" s="308"/>
      <c r="E579" s="93" t="s">
        <v>360</v>
      </c>
      <c r="F579" s="93" t="s">
        <v>103</v>
      </c>
      <c r="G579" s="93" t="s">
        <v>146</v>
      </c>
      <c r="H579" s="93" t="s">
        <v>150</v>
      </c>
      <c r="I579" s="309">
        <v>1562400</v>
      </c>
      <c r="J579" s="309"/>
      <c r="K579" s="309"/>
      <c r="L579" s="309">
        <v>1035000</v>
      </c>
      <c r="M579" s="309"/>
      <c r="N579" s="310">
        <v>66.244239631336413</v>
      </c>
      <c r="O579" s="310"/>
      <c r="P579" s="310"/>
    </row>
    <row r="580" spans="1:16" ht="37.5" customHeight="1" x14ac:dyDescent="0.2">
      <c r="A580" s="306" t="s">
        <v>175</v>
      </c>
      <c r="B580" s="307"/>
      <c r="C580" s="308" t="s">
        <v>942</v>
      </c>
      <c r="D580" s="308"/>
      <c r="E580" s="93" t="s">
        <v>360</v>
      </c>
      <c r="F580" s="93" t="s">
        <v>103</v>
      </c>
      <c r="G580" s="93" t="s">
        <v>176</v>
      </c>
      <c r="H580" s="93"/>
      <c r="I580" s="309">
        <v>2376313916.3400002</v>
      </c>
      <c r="J580" s="309"/>
      <c r="K580" s="309"/>
      <c r="L580" s="309">
        <v>2320036186.3800001</v>
      </c>
      <c r="M580" s="309"/>
      <c r="N580" s="310">
        <v>97.63172156788616</v>
      </c>
      <c r="O580" s="310"/>
      <c r="P580" s="310"/>
    </row>
    <row r="581" spans="1:16" ht="31.5" customHeight="1" x14ac:dyDescent="0.2">
      <c r="A581" s="306" t="s">
        <v>258</v>
      </c>
      <c r="B581" s="307"/>
      <c r="C581" s="308" t="s">
        <v>942</v>
      </c>
      <c r="D581" s="308"/>
      <c r="E581" s="93" t="s">
        <v>360</v>
      </c>
      <c r="F581" s="93" t="s">
        <v>103</v>
      </c>
      <c r="G581" s="93" t="s">
        <v>259</v>
      </c>
      <c r="H581" s="93"/>
      <c r="I581" s="309">
        <v>638366788.66999996</v>
      </c>
      <c r="J581" s="309"/>
      <c r="K581" s="309"/>
      <c r="L581" s="309">
        <v>613660245.66999996</v>
      </c>
      <c r="M581" s="309"/>
      <c r="N581" s="310">
        <v>96.12972613260871</v>
      </c>
      <c r="O581" s="310"/>
      <c r="P581" s="310"/>
    </row>
    <row r="582" spans="1:16" ht="52.5" customHeight="1" x14ac:dyDescent="0.2">
      <c r="A582" s="306" t="s">
        <v>260</v>
      </c>
      <c r="B582" s="307"/>
      <c r="C582" s="308" t="s">
        <v>942</v>
      </c>
      <c r="D582" s="308"/>
      <c r="E582" s="93" t="s">
        <v>360</v>
      </c>
      <c r="F582" s="93" t="s">
        <v>103</v>
      </c>
      <c r="G582" s="93" t="s">
        <v>261</v>
      </c>
      <c r="H582" s="93"/>
      <c r="I582" s="309">
        <v>576306538.66999996</v>
      </c>
      <c r="J582" s="309"/>
      <c r="K582" s="309"/>
      <c r="L582" s="309">
        <v>551923161.39999998</v>
      </c>
      <c r="M582" s="309"/>
      <c r="N582" s="310">
        <v>95.7690264409854</v>
      </c>
      <c r="O582" s="310"/>
      <c r="P582" s="310"/>
    </row>
    <row r="583" spans="1:16" ht="60" customHeight="1" x14ac:dyDescent="0.2">
      <c r="A583" s="306" t="s">
        <v>262</v>
      </c>
      <c r="B583" s="307"/>
      <c r="C583" s="308" t="s">
        <v>942</v>
      </c>
      <c r="D583" s="308"/>
      <c r="E583" s="93" t="s">
        <v>360</v>
      </c>
      <c r="F583" s="93" t="s">
        <v>103</v>
      </c>
      <c r="G583" s="93" t="s">
        <v>263</v>
      </c>
      <c r="H583" s="93"/>
      <c r="I583" s="309">
        <v>414562341.08999997</v>
      </c>
      <c r="J583" s="309"/>
      <c r="K583" s="309"/>
      <c r="L583" s="309">
        <v>407097869.07999998</v>
      </c>
      <c r="M583" s="309"/>
      <c r="N583" s="310">
        <v>98.199433168393</v>
      </c>
      <c r="O583" s="310"/>
      <c r="P583" s="310"/>
    </row>
    <row r="584" spans="1:16" ht="43.5" customHeight="1" x14ac:dyDescent="0.2">
      <c r="A584" s="306" t="s">
        <v>110</v>
      </c>
      <c r="B584" s="307"/>
      <c r="C584" s="308" t="s">
        <v>942</v>
      </c>
      <c r="D584" s="308"/>
      <c r="E584" s="93" t="s">
        <v>360</v>
      </c>
      <c r="F584" s="93" t="s">
        <v>103</v>
      </c>
      <c r="G584" s="93" t="s">
        <v>263</v>
      </c>
      <c r="H584" s="93" t="s">
        <v>111</v>
      </c>
      <c r="I584" s="309">
        <v>412162341.08999997</v>
      </c>
      <c r="J584" s="309"/>
      <c r="K584" s="309"/>
      <c r="L584" s="309">
        <v>404697869.07999998</v>
      </c>
      <c r="M584" s="309"/>
      <c r="N584" s="310">
        <v>98.188948560836607</v>
      </c>
      <c r="O584" s="310"/>
      <c r="P584" s="310"/>
    </row>
    <row r="585" spans="1:16" ht="42" customHeight="1" x14ac:dyDescent="0.2">
      <c r="A585" s="306" t="s">
        <v>112</v>
      </c>
      <c r="B585" s="307"/>
      <c r="C585" s="308" t="s">
        <v>942</v>
      </c>
      <c r="D585" s="308"/>
      <c r="E585" s="93" t="s">
        <v>360</v>
      </c>
      <c r="F585" s="93" t="s">
        <v>103</v>
      </c>
      <c r="G585" s="93" t="s">
        <v>263</v>
      </c>
      <c r="H585" s="93" t="s">
        <v>113</v>
      </c>
      <c r="I585" s="309">
        <v>412162341.08999997</v>
      </c>
      <c r="J585" s="309"/>
      <c r="K585" s="309"/>
      <c r="L585" s="309">
        <v>404697869.07999998</v>
      </c>
      <c r="M585" s="309"/>
      <c r="N585" s="310">
        <v>98.188948560836607</v>
      </c>
      <c r="O585" s="310"/>
      <c r="P585" s="310"/>
    </row>
    <row r="586" spans="1:16" ht="42" customHeight="1" x14ac:dyDescent="0.2">
      <c r="A586" s="306" t="s">
        <v>215</v>
      </c>
      <c r="B586" s="307"/>
      <c r="C586" s="308" t="s">
        <v>942</v>
      </c>
      <c r="D586" s="308"/>
      <c r="E586" s="93" t="s">
        <v>360</v>
      </c>
      <c r="F586" s="93" t="s">
        <v>103</v>
      </c>
      <c r="G586" s="93" t="s">
        <v>263</v>
      </c>
      <c r="H586" s="93" t="s">
        <v>216</v>
      </c>
      <c r="I586" s="309">
        <v>2400000</v>
      </c>
      <c r="J586" s="309"/>
      <c r="K586" s="309"/>
      <c r="L586" s="309">
        <v>2400000</v>
      </c>
      <c r="M586" s="309"/>
      <c r="N586" s="310">
        <v>100</v>
      </c>
      <c r="O586" s="310"/>
      <c r="P586" s="310"/>
    </row>
    <row r="587" spans="1:16" ht="35.25" customHeight="1" x14ac:dyDescent="0.2">
      <c r="A587" s="306" t="s">
        <v>231</v>
      </c>
      <c r="B587" s="307"/>
      <c r="C587" s="308" t="s">
        <v>942</v>
      </c>
      <c r="D587" s="308"/>
      <c r="E587" s="93" t="s">
        <v>360</v>
      </c>
      <c r="F587" s="93" t="s">
        <v>103</v>
      </c>
      <c r="G587" s="93" t="s">
        <v>263</v>
      </c>
      <c r="H587" s="93" t="s">
        <v>232</v>
      </c>
      <c r="I587" s="309">
        <v>2400000</v>
      </c>
      <c r="J587" s="309"/>
      <c r="K587" s="309"/>
      <c r="L587" s="309">
        <v>2400000</v>
      </c>
      <c r="M587" s="309"/>
      <c r="N587" s="310">
        <v>100</v>
      </c>
      <c r="O587" s="310"/>
      <c r="P587" s="310"/>
    </row>
    <row r="588" spans="1:16" ht="53.25" customHeight="1" x14ac:dyDescent="0.2">
      <c r="A588" s="306" t="s">
        <v>529</v>
      </c>
      <c r="B588" s="307"/>
      <c r="C588" s="308" t="s">
        <v>942</v>
      </c>
      <c r="D588" s="308"/>
      <c r="E588" s="93" t="s">
        <v>360</v>
      </c>
      <c r="F588" s="93" t="s">
        <v>103</v>
      </c>
      <c r="G588" s="93" t="s">
        <v>530</v>
      </c>
      <c r="H588" s="93"/>
      <c r="I588" s="309">
        <v>20525217.73</v>
      </c>
      <c r="J588" s="309"/>
      <c r="K588" s="309"/>
      <c r="L588" s="309">
        <v>19525217.73</v>
      </c>
      <c r="M588" s="309"/>
      <c r="N588" s="310">
        <v>95.127944496596569</v>
      </c>
      <c r="O588" s="310"/>
      <c r="P588" s="310"/>
    </row>
    <row r="589" spans="1:16" ht="40.5" customHeight="1" x14ac:dyDescent="0.2">
      <c r="A589" s="306" t="s">
        <v>110</v>
      </c>
      <c r="B589" s="307"/>
      <c r="C589" s="308" t="s">
        <v>942</v>
      </c>
      <c r="D589" s="308"/>
      <c r="E589" s="93" t="s">
        <v>360</v>
      </c>
      <c r="F589" s="93" t="s">
        <v>103</v>
      </c>
      <c r="G589" s="93" t="s">
        <v>530</v>
      </c>
      <c r="H589" s="93" t="s">
        <v>111</v>
      </c>
      <c r="I589" s="309">
        <v>20525217.73</v>
      </c>
      <c r="J589" s="309"/>
      <c r="K589" s="309"/>
      <c r="L589" s="309">
        <v>19525217.73</v>
      </c>
      <c r="M589" s="309"/>
      <c r="N589" s="310">
        <v>95.127944496596569</v>
      </c>
      <c r="O589" s="310"/>
      <c r="P589" s="310"/>
    </row>
    <row r="590" spans="1:16" ht="43.5" customHeight="1" x14ac:dyDescent="0.2">
      <c r="A590" s="306" t="s">
        <v>112</v>
      </c>
      <c r="B590" s="307"/>
      <c r="C590" s="308" t="s">
        <v>942</v>
      </c>
      <c r="D590" s="308"/>
      <c r="E590" s="93" t="s">
        <v>360</v>
      </c>
      <c r="F590" s="93" t="s">
        <v>103</v>
      </c>
      <c r="G590" s="93" t="s">
        <v>530</v>
      </c>
      <c r="H590" s="93" t="s">
        <v>113</v>
      </c>
      <c r="I590" s="309">
        <v>20525217.73</v>
      </c>
      <c r="J590" s="309"/>
      <c r="K590" s="309"/>
      <c r="L590" s="309">
        <v>19525217.73</v>
      </c>
      <c r="M590" s="309"/>
      <c r="N590" s="310">
        <v>95.127944496596569</v>
      </c>
      <c r="O590" s="310"/>
      <c r="P590" s="310"/>
    </row>
    <row r="591" spans="1:16" ht="39.75" customHeight="1" x14ac:dyDescent="0.2">
      <c r="A591" s="306" t="s">
        <v>531</v>
      </c>
      <c r="B591" s="307"/>
      <c r="C591" s="308" t="s">
        <v>942</v>
      </c>
      <c r="D591" s="308"/>
      <c r="E591" s="93" t="s">
        <v>360</v>
      </c>
      <c r="F591" s="93" t="s">
        <v>103</v>
      </c>
      <c r="G591" s="93" t="s">
        <v>532</v>
      </c>
      <c r="H591" s="93"/>
      <c r="I591" s="309">
        <v>44702713.100000001</v>
      </c>
      <c r="J591" s="309"/>
      <c r="K591" s="309"/>
      <c r="L591" s="309">
        <v>44702713.100000001</v>
      </c>
      <c r="M591" s="309"/>
      <c r="N591" s="310">
        <v>100</v>
      </c>
      <c r="O591" s="310"/>
      <c r="P591" s="310"/>
    </row>
    <row r="592" spans="1:16" ht="44.25" customHeight="1" x14ac:dyDescent="0.2">
      <c r="A592" s="306" t="s">
        <v>110</v>
      </c>
      <c r="B592" s="307"/>
      <c r="C592" s="308" t="s">
        <v>942</v>
      </c>
      <c r="D592" s="308"/>
      <c r="E592" s="93" t="s">
        <v>360</v>
      </c>
      <c r="F592" s="93" t="s">
        <v>103</v>
      </c>
      <c r="G592" s="93" t="s">
        <v>532</v>
      </c>
      <c r="H592" s="93" t="s">
        <v>111</v>
      </c>
      <c r="I592" s="309">
        <v>44702713.100000001</v>
      </c>
      <c r="J592" s="309"/>
      <c r="K592" s="309"/>
      <c r="L592" s="309">
        <v>44702713.100000001</v>
      </c>
      <c r="M592" s="309"/>
      <c r="N592" s="310">
        <v>100</v>
      </c>
      <c r="O592" s="310"/>
      <c r="P592" s="310"/>
    </row>
    <row r="593" spans="1:16" ht="45" customHeight="1" x14ac:dyDescent="0.2">
      <c r="A593" s="306" t="s">
        <v>112</v>
      </c>
      <c r="B593" s="307"/>
      <c r="C593" s="308" t="s">
        <v>942</v>
      </c>
      <c r="D593" s="308"/>
      <c r="E593" s="93" t="s">
        <v>360</v>
      </c>
      <c r="F593" s="93" t="s">
        <v>103</v>
      </c>
      <c r="G593" s="93" t="s">
        <v>532</v>
      </c>
      <c r="H593" s="93" t="s">
        <v>113</v>
      </c>
      <c r="I593" s="309">
        <v>44702713.100000001</v>
      </c>
      <c r="J593" s="309"/>
      <c r="K593" s="309"/>
      <c r="L593" s="309">
        <v>44702713.100000001</v>
      </c>
      <c r="M593" s="309"/>
      <c r="N593" s="310">
        <v>100</v>
      </c>
      <c r="O593" s="310"/>
      <c r="P593" s="310"/>
    </row>
    <row r="594" spans="1:16" ht="57" customHeight="1" x14ac:dyDescent="0.2">
      <c r="A594" s="306" t="s">
        <v>533</v>
      </c>
      <c r="B594" s="307"/>
      <c r="C594" s="308" t="s">
        <v>942</v>
      </c>
      <c r="D594" s="308"/>
      <c r="E594" s="93" t="s">
        <v>360</v>
      </c>
      <c r="F594" s="93" t="s">
        <v>103</v>
      </c>
      <c r="G594" s="93" t="s">
        <v>534</v>
      </c>
      <c r="H594" s="93"/>
      <c r="I594" s="309">
        <v>31531606.75</v>
      </c>
      <c r="J594" s="309"/>
      <c r="K594" s="309"/>
      <c r="L594" s="309">
        <v>29887186.489999998</v>
      </c>
      <c r="M594" s="309"/>
      <c r="N594" s="310">
        <v>94.784851044737835</v>
      </c>
      <c r="O594" s="310"/>
      <c r="P594" s="310"/>
    </row>
    <row r="595" spans="1:16" ht="43.5" customHeight="1" x14ac:dyDescent="0.2">
      <c r="A595" s="306" t="s">
        <v>110</v>
      </c>
      <c r="B595" s="307"/>
      <c r="C595" s="308" t="s">
        <v>942</v>
      </c>
      <c r="D595" s="308"/>
      <c r="E595" s="93" t="s">
        <v>360</v>
      </c>
      <c r="F595" s="93" t="s">
        <v>103</v>
      </c>
      <c r="G595" s="93" t="s">
        <v>534</v>
      </c>
      <c r="H595" s="93" t="s">
        <v>111</v>
      </c>
      <c r="I595" s="309">
        <v>31531606.75</v>
      </c>
      <c r="J595" s="309"/>
      <c r="K595" s="309"/>
      <c r="L595" s="309">
        <v>29887186.489999998</v>
      </c>
      <c r="M595" s="309"/>
      <c r="N595" s="310">
        <v>94.784851044737835</v>
      </c>
      <c r="O595" s="310"/>
      <c r="P595" s="310"/>
    </row>
    <row r="596" spans="1:16" ht="57.75" customHeight="1" x14ac:dyDescent="0.2">
      <c r="A596" s="306" t="s">
        <v>112</v>
      </c>
      <c r="B596" s="307"/>
      <c r="C596" s="308" t="s">
        <v>942</v>
      </c>
      <c r="D596" s="308"/>
      <c r="E596" s="93" t="s">
        <v>360</v>
      </c>
      <c r="F596" s="93" t="s">
        <v>103</v>
      </c>
      <c r="G596" s="93" t="s">
        <v>534</v>
      </c>
      <c r="H596" s="93" t="s">
        <v>113</v>
      </c>
      <c r="I596" s="309">
        <v>31531606.75</v>
      </c>
      <c r="J596" s="309"/>
      <c r="K596" s="309"/>
      <c r="L596" s="309">
        <v>29887186.489999998</v>
      </c>
      <c r="M596" s="309"/>
      <c r="N596" s="310">
        <v>94.784851044737835</v>
      </c>
      <c r="O596" s="310"/>
      <c r="P596" s="310"/>
    </row>
    <row r="597" spans="1:16" ht="40.5" customHeight="1" x14ac:dyDescent="0.2">
      <c r="A597" s="306" t="s">
        <v>535</v>
      </c>
      <c r="B597" s="307"/>
      <c r="C597" s="308" t="s">
        <v>942</v>
      </c>
      <c r="D597" s="308"/>
      <c r="E597" s="93" t="s">
        <v>360</v>
      </c>
      <c r="F597" s="93" t="s">
        <v>103</v>
      </c>
      <c r="G597" s="93" t="s">
        <v>536</v>
      </c>
      <c r="H597" s="93"/>
      <c r="I597" s="309">
        <v>50710220</v>
      </c>
      <c r="J597" s="309"/>
      <c r="K597" s="309"/>
      <c r="L597" s="309">
        <v>50710175</v>
      </c>
      <c r="M597" s="309"/>
      <c r="N597" s="310">
        <v>99.999911260491473</v>
      </c>
      <c r="O597" s="310"/>
      <c r="P597" s="310"/>
    </row>
    <row r="598" spans="1:16" ht="42" customHeight="1" x14ac:dyDescent="0.2">
      <c r="A598" s="306" t="s">
        <v>110</v>
      </c>
      <c r="B598" s="307"/>
      <c r="C598" s="308" t="s">
        <v>942</v>
      </c>
      <c r="D598" s="308"/>
      <c r="E598" s="93" t="s">
        <v>360</v>
      </c>
      <c r="F598" s="93" t="s">
        <v>103</v>
      </c>
      <c r="G598" s="93" t="s">
        <v>536</v>
      </c>
      <c r="H598" s="93" t="s">
        <v>111</v>
      </c>
      <c r="I598" s="309">
        <v>50710220</v>
      </c>
      <c r="J598" s="309"/>
      <c r="K598" s="309"/>
      <c r="L598" s="309">
        <v>50710175</v>
      </c>
      <c r="M598" s="309"/>
      <c r="N598" s="310">
        <v>99.999911260491473</v>
      </c>
      <c r="O598" s="310"/>
      <c r="P598" s="310"/>
    </row>
    <row r="599" spans="1:16" ht="49.5" customHeight="1" x14ac:dyDescent="0.2">
      <c r="A599" s="306" t="s">
        <v>112</v>
      </c>
      <c r="B599" s="307"/>
      <c r="C599" s="308" t="s">
        <v>942</v>
      </c>
      <c r="D599" s="308"/>
      <c r="E599" s="93" t="s">
        <v>360</v>
      </c>
      <c r="F599" s="93" t="s">
        <v>103</v>
      </c>
      <c r="G599" s="93" t="s">
        <v>536</v>
      </c>
      <c r="H599" s="93" t="s">
        <v>113</v>
      </c>
      <c r="I599" s="309">
        <v>50710220</v>
      </c>
      <c r="J599" s="309"/>
      <c r="K599" s="309"/>
      <c r="L599" s="309">
        <v>50710175</v>
      </c>
      <c r="M599" s="309"/>
      <c r="N599" s="310">
        <v>99.999911260491473</v>
      </c>
      <c r="O599" s="310"/>
      <c r="P599" s="310"/>
    </row>
    <row r="600" spans="1:16" ht="35.25" customHeight="1" x14ac:dyDescent="0.2">
      <c r="A600" s="306" t="s">
        <v>537</v>
      </c>
      <c r="B600" s="307"/>
      <c r="C600" s="308" t="s">
        <v>942</v>
      </c>
      <c r="D600" s="308"/>
      <c r="E600" s="93" t="s">
        <v>360</v>
      </c>
      <c r="F600" s="93" t="s">
        <v>103</v>
      </c>
      <c r="G600" s="93" t="s">
        <v>538</v>
      </c>
      <c r="H600" s="93"/>
      <c r="I600" s="309">
        <v>14274440</v>
      </c>
      <c r="J600" s="309"/>
      <c r="K600" s="309"/>
      <c r="L600" s="309">
        <v>0</v>
      </c>
      <c r="M600" s="309"/>
      <c r="N600" s="310">
        <v>0</v>
      </c>
      <c r="O600" s="310"/>
      <c r="P600" s="310"/>
    </row>
    <row r="601" spans="1:16" ht="35.25" customHeight="1" x14ac:dyDescent="0.2">
      <c r="A601" s="306" t="s">
        <v>110</v>
      </c>
      <c r="B601" s="307"/>
      <c r="C601" s="308" t="s">
        <v>942</v>
      </c>
      <c r="D601" s="308"/>
      <c r="E601" s="93" t="s">
        <v>360</v>
      </c>
      <c r="F601" s="93" t="s">
        <v>103</v>
      </c>
      <c r="G601" s="93" t="s">
        <v>538</v>
      </c>
      <c r="H601" s="93" t="s">
        <v>111</v>
      </c>
      <c r="I601" s="309">
        <v>14274440</v>
      </c>
      <c r="J601" s="309"/>
      <c r="K601" s="309"/>
      <c r="L601" s="309">
        <v>0</v>
      </c>
      <c r="M601" s="309"/>
      <c r="N601" s="310">
        <v>0</v>
      </c>
      <c r="O601" s="310"/>
      <c r="P601" s="310"/>
    </row>
    <row r="602" spans="1:16" ht="40.5" customHeight="1" x14ac:dyDescent="0.2">
      <c r="A602" s="306" t="s">
        <v>112</v>
      </c>
      <c r="B602" s="307"/>
      <c r="C602" s="308" t="s">
        <v>942</v>
      </c>
      <c r="D602" s="308"/>
      <c r="E602" s="93" t="s">
        <v>360</v>
      </c>
      <c r="F602" s="93" t="s">
        <v>103</v>
      </c>
      <c r="G602" s="93" t="s">
        <v>538</v>
      </c>
      <c r="H602" s="93" t="s">
        <v>113</v>
      </c>
      <c r="I602" s="309">
        <v>14274440</v>
      </c>
      <c r="J602" s="309"/>
      <c r="K602" s="309"/>
      <c r="L602" s="309">
        <v>0</v>
      </c>
      <c r="M602" s="309"/>
      <c r="N602" s="310">
        <v>0</v>
      </c>
      <c r="O602" s="310"/>
      <c r="P602" s="310"/>
    </row>
    <row r="603" spans="1:16" ht="36" customHeight="1" x14ac:dyDescent="0.2">
      <c r="A603" s="306" t="s">
        <v>419</v>
      </c>
      <c r="B603" s="307"/>
      <c r="C603" s="308" t="s">
        <v>942</v>
      </c>
      <c r="D603" s="308"/>
      <c r="E603" s="93" t="s">
        <v>360</v>
      </c>
      <c r="F603" s="93" t="s">
        <v>103</v>
      </c>
      <c r="G603" s="93" t="s">
        <v>539</v>
      </c>
      <c r="H603" s="93"/>
      <c r="I603" s="309">
        <v>62060250</v>
      </c>
      <c r="J603" s="309"/>
      <c r="K603" s="309"/>
      <c r="L603" s="309">
        <v>61737084.270000003</v>
      </c>
      <c r="M603" s="309"/>
      <c r="N603" s="310">
        <v>99.479270982633821</v>
      </c>
      <c r="O603" s="310"/>
      <c r="P603" s="310"/>
    </row>
    <row r="604" spans="1:16" ht="57" customHeight="1" x14ac:dyDescent="0.2">
      <c r="A604" s="306" t="s">
        <v>540</v>
      </c>
      <c r="B604" s="307"/>
      <c r="C604" s="308" t="s">
        <v>942</v>
      </c>
      <c r="D604" s="308"/>
      <c r="E604" s="93" t="s">
        <v>360</v>
      </c>
      <c r="F604" s="93" t="s">
        <v>103</v>
      </c>
      <c r="G604" s="93" t="s">
        <v>541</v>
      </c>
      <c r="H604" s="93"/>
      <c r="I604" s="309">
        <v>40000000</v>
      </c>
      <c r="J604" s="309"/>
      <c r="K604" s="309"/>
      <c r="L604" s="309">
        <v>39676844.729999997</v>
      </c>
      <c r="M604" s="309"/>
      <c r="N604" s="310">
        <v>99.192111824999998</v>
      </c>
      <c r="O604" s="310"/>
      <c r="P604" s="310"/>
    </row>
    <row r="605" spans="1:16" ht="41.25" customHeight="1" x14ac:dyDescent="0.2">
      <c r="A605" s="306" t="s">
        <v>110</v>
      </c>
      <c r="B605" s="307"/>
      <c r="C605" s="308" t="s">
        <v>942</v>
      </c>
      <c r="D605" s="308"/>
      <c r="E605" s="93" t="s">
        <v>360</v>
      </c>
      <c r="F605" s="93" t="s">
        <v>103</v>
      </c>
      <c r="G605" s="93" t="s">
        <v>541</v>
      </c>
      <c r="H605" s="93" t="s">
        <v>111</v>
      </c>
      <c r="I605" s="309">
        <v>40000000</v>
      </c>
      <c r="J605" s="309"/>
      <c r="K605" s="309"/>
      <c r="L605" s="309">
        <v>39676844.729999997</v>
      </c>
      <c r="M605" s="309"/>
      <c r="N605" s="310">
        <v>99.192111824999998</v>
      </c>
      <c r="O605" s="310"/>
      <c r="P605" s="310"/>
    </row>
    <row r="606" spans="1:16" ht="39.75" customHeight="1" x14ac:dyDescent="0.2">
      <c r="A606" s="306" t="s">
        <v>112</v>
      </c>
      <c r="B606" s="307"/>
      <c r="C606" s="308" t="s">
        <v>942</v>
      </c>
      <c r="D606" s="308"/>
      <c r="E606" s="93" t="s">
        <v>360</v>
      </c>
      <c r="F606" s="93" t="s">
        <v>103</v>
      </c>
      <c r="G606" s="93" t="s">
        <v>541</v>
      </c>
      <c r="H606" s="93" t="s">
        <v>113</v>
      </c>
      <c r="I606" s="309">
        <v>40000000</v>
      </c>
      <c r="J606" s="309"/>
      <c r="K606" s="309"/>
      <c r="L606" s="309">
        <v>39676844.729999997</v>
      </c>
      <c r="M606" s="309"/>
      <c r="N606" s="310">
        <v>99.192111824999998</v>
      </c>
      <c r="O606" s="310"/>
      <c r="P606" s="310"/>
    </row>
    <row r="607" spans="1:16" ht="78" customHeight="1" x14ac:dyDescent="0.2">
      <c r="A607" s="306" t="s">
        <v>542</v>
      </c>
      <c r="B607" s="307"/>
      <c r="C607" s="308" t="s">
        <v>942</v>
      </c>
      <c r="D607" s="308"/>
      <c r="E607" s="93" t="s">
        <v>360</v>
      </c>
      <c r="F607" s="93" t="s">
        <v>103</v>
      </c>
      <c r="G607" s="93" t="s">
        <v>543</v>
      </c>
      <c r="H607" s="93"/>
      <c r="I607" s="309">
        <v>22060250</v>
      </c>
      <c r="J607" s="309"/>
      <c r="K607" s="309"/>
      <c r="L607" s="309">
        <v>22060239.539999999</v>
      </c>
      <c r="M607" s="309"/>
      <c r="N607" s="310">
        <v>99.999952584399537</v>
      </c>
      <c r="O607" s="310"/>
      <c r="P607" s="310"/>
    </row>
    <row r="608" spans="1:16" ht="45.75" customHeight="1" x14ac:dyDescent="0.2">
      <c r="A608" s="306" t="s">
        <v>110</v>
      </c>
      <c r="B608" s="307"/>
      <c r="C608" s="308" t="s">
        <v>942</v>
      </c>
      <c r="D608" s="308"/>
      <c r="E608" s="93" t="s">
        <v>360</v>
      </c>
      <c r="F608" s="93" t="s">
        <v>103</v>
      </c>
      <c r="G608" s="93" t="s">
        <v>543</v>
      </c>
      <c r="H608" s="93" t="s">
        <v>111</v>
      </c>
      <c r="I608" s="309">
        <v>22060250</v>
      </c>
      <c r="J608" s="309"/>
      <c r="K608" s="309"/>
      <c r="L608" s="309">
        <v>22060239.539999999</v>
      </c>
      <c r="M608" s="309"/>
      <c r="N608" s="310">
        <v>99.999952584399537</v>
      </c>
      <c r="O608" s="310"/>
      <c r="P608" s="310"/>
    </row>
    <row r="609" spans="1:16" ht="42.75" customHeight="1" x14ac:dyDescent="0.2">
      <c r="A609" s="306" t="s">
        <v>112</v>
      </c>
      <c r="B609" s="307"/>
      <c r="C609" s="308" t="s">
        <v>942</v>
      </c>
      <c r="D609" s="308"/>
      <c r="E609" s="93" t="s">
        <v>360</v>
      </c>
      <c r="F609" s="93" t="s">
        <v>103</v>
      </c>
      <c r="G609" s="93" t="s">
        <v>543</v>
      </c>
      <c r="H609" s="93" t="s">
        <v>113</v>
      </c>
      <c r="I609" s="309">
        <v>22060250</v>
      </c>
      <c r="J609" s="309"/>
      <c r="K609" s="309"/>
      <c r="L609" s="309">
        <v>22060239.539999999</v>
      </c>
      <c r="M609" s="309"/>
      <c r="N609" s="310">
        <v>99.999952584399537</v>
      </c>
      <c r="O609" s="310"/>
      <c r="P609" s="310"/>
    </row>
    <row r="610" spans="1:16" ht="66.75" customHeight="1" x14ac:dyDescent="0.2">
      <c r="A610" s="306" t="s">
        <v>177</v>
      </c>
      <c r="B610" s="307"/>
      <c r="C610" s="308" t="s">
        <v>942</v>
      </c>
      <c r="D610" s="308"/>
      <c r="E610" s="93" t="s">
        <v>360</v>
      </c>
      <c r="F610" s="93" t="s">
        <v>103</v>
      </c>
      <c r="G610" s="93" t="s">
        <v>178</v>
      </c>
      <c r="H610" s="93"/>
      <c r="I610" s="309">
        <v>1613706800.3599999</v>
      </c>
      <c r="J610" s="309"/>
      <c r="K610" s="309"/>
      <c r="L610" s="309">
        <v>1584309127.73</v>
      </c>
      <c r="M610" s="309"/>
      <c r="N610" s="310">
        <v>98.178251921387357</v>
      </c>
      <c r="O610" s="310"/>
      <c r="P610" s="310"/>
    </row>
    <row r="611" spans="1:16" ht="54.75" customHeight="1" x14ac:dyDescent="0.2">
      <c r="A611" s="306" t="s">
        <v>179</v>
      </c>
      <c r="B611" s="307"/>
      <c r="C611" s="308" t="s">
        <v>942</v>
      </c>
      <c r="D611" s="308"/>
      <c r="E611" s="93" t="s">
        <v>360</v>
      </c>
      <c r="F611" s="93" t="s">
        <v>103</v>
      </c>
      <c r="G611" s="93" t="s">
        <v>180</v>
      </c>
      <c r="H611" s="93"/>
      <c r="I611" s="309">
        <v>1613706800.3599999</v>
      </c>
      <c r="J611" s="309"/>
      <c r="K611" s="309"/>
      <c r="L611" s="309">
        <v>1584309127.73</v>
      </c>
      <c r="M611" s="309"/>
      <c r="N611" s="310">
        <v>98.178251921387357</v>
      </c>
      <c r="O611" s="310"/>
      <c r="P611" s="310"/>
    </row>
    <row r="612" spans="1:16" ht="32.25" customHeight="1" x14ac:dyDescent="0.2">
      <c r="A612" s="306" t="s">
        <v>522</v>
      </c>
      <c r="B612" s="307"/>
      <c r="C612" s="308" t="s">
        <v>942</v>
      </c>
      <c r="D612" s="308"/>
      <c r="E612" s="93" t="s">
        <v>360</v>
      </c>
      <c r="F612" s="93" t="s">
        <v>103</v>
      </c>
      <c r="G612" s="93" t="s">
        <v>523</v>
      </c>
      <c r="H612" s="93"/>
      <c r="I612" s="309">
        <v>565792517.78999996</v>
      </c>
      <c r="J612" s="309"/>
      <c r="K612" s="309"/>
      <c r="L612" s="309">
        <v>561572234.03999996</v>
      </c>
      <c r="M612" s="309"/>
      <c r="N612" s="310">
        <v>99.254093396907308</v>
      </c>
      <c r="O612" s="310"/>
      <c r="P612" s="310"/>
    </row>
    <row r="613" spans="1:16" ht="38.25" customHeight="1" x14ac:dyDescent="0.2">
      <c r="A613" s="306" t="s">
        <v>110</v>
      </c>
      <c r="B613" s="307"/>
      <c r="C613" s="308" t="s">
        <v>942</v>
      </c>
      <c r="D613" s="308"/>
      <c r="E613" s="93" t="s">
        <v>360</v>
      </c>
      <c r="F613" s="93" t="s">
        <v>103</v>
      </c>
      <c r="G613" s="93" t="s">
        <v>523</v>
      </c>
      <c r="H613" s="93" t="s">
        <v>111</v>
      </c>
      <c r="I613" s="309">
        <v>118396745.63</v>
      </c>
      <c r="J613" s="309"/>
      <c r="K613" s="309"/>
      <c r="L613" s="309">
        <v>114176461.88</v>
      </c>
      <c r="M613" s="309"/>
      <c r="N613" s="310">
        <v>96.435473181679541</v>
      </c>
      <c r="O613" s="310"/>
      <c r="P613" s="310"/>
    </row>
    <row r="614" spans="1:16" ht="55.5" customHeight="1" x14ac:dyDescent="0.2">
      <c r="A614" s="306" t="s">
        <v>112</v>
      </c>
      <c r="B614" s="307"/>
      <c r="C614" s="308" t="s">
        <v>942</v>
      </c>
      <c r="D614" s="308"/>
      <c r="E614" s="93" t="s">
        <v>360</v>
      </c>
      <c r="F614" s="93" t="s">
        <v>103</v>
      </c>
      <c r="G614" s="93" t="s">
        <v>523</v>
      </c>
      <c r="H614" s="93" t="s">
        <v>113</v>
      </c>
      <c r="I614" s="309">
        <v>118396745.63</v>
      </c>
      <c r="J614" s="309"/>
      <c r="K614" s="309"/>
      <c r="L614" s="309">
        <v>114176461.88</v>
      </c>
      <c r="M614" s="309"/>
      <c r="N614" s="310">
        <v>96.435473181679541</v>
      </c>
      <c r="O614" s="310"/>
      <c r="P614" s="310"/>
    </row>
    <row r="615" spans="1:16" ht="42" customHeight="1" x14ac:dyDescent="0.2">
      <c r="A615" s="306" t="s">
        <v>215</v>
      </c>
      <c r="B615" s="307"/>
      <c r="C615" s="308" t="s">
        <v>942</v>
      </c>
      <c r="D615" s="308"/>
      <c r="E615" s="93" t="s">
        <v>360</v>
      </c>
      <c r="F615" s="93" t="s">
        <v>103</v>
      </c>
      <c r="G615" s="93" t="s">
        <v>523</v>
      </c>
      <c r="H615" s="93" t="s">
        <v>216</v>
      </c>
      <c r="I615" s="309">
        <v>447395772.16000003</v>
      </c>
      <c r="J615" s="309"/>
      <c r="K615" s="309"/>
      <c r="L615" s="309">
        <v>447395772.16000003</v>
      </c>
      <c r="M615" s="309"/>
      <c r="N615" s="310">
        <v>100</v>
      </c>
      <c r="O615" s="310"/>
      <c r="P615" s="310"/>
    </row>
    <row r="616" spans="1:16" ht="24.75" customHeight="1" x14ac:dyDescent="0.2">
      <c r="A616" s="306" t="s">
        <v>217</v>
      </c>
      <c r="B616" s="307"/>
      <c r="C616" s="308" t="s">
        <v>942</v>
      </c>
      <c r="D616" s="308"/>
      <c r="E616" s="93" t="s">
        <v>360</v>
      </c>
      <c r="F616" s="93" t="s">
        <v>103</v>
      </c>
      <c r="G616" s="93" t="s">
        <v>523</v>
      </c>
      <c r="H616" s="93" t="s">
        <v>218</v>
      </c>
      <c r="I616" s="309">
        <v>447395772.16000003</v>
      </c>
      <c r="J616" s="309"/>
      <c r="K616" s="309"/>
      <c r="L616" s="309">
        <v>447395772.16000003</v>
      </c>
      <c r="M616" s="309"/>
      <c r="N616" s="310">
        <v>100</v>
      </c>
      <c r="O616" s="310"/>
      <c r="P616" s="310"/>
    </row>
    <row r="617" spans="1:16" ht="28.5" customHeight="1" x14ac:dyDescent="0.2">
      <c r="A617" s="306" t="s">
        <v>544</v>
      </c>
      <c r="B617" s="307"/>
      <c r="C617" s="308" t="s">
        <v>942</v>
      </c>
      <c r="D617" s="308"/>
      <c r="E617" s="93" t="s">
        <v>360</v>
      </c>
      <c r="F617" s="93" t="s">
        <v>103</v>
      </c>
      <c r="G617" s="93" t="s">
        <v>545</v>
      </c>
      <c r="H617" s="93"/>
      <c r="I617" s="309">
        <v>254305667.41999999</v>
      </c>
      <c r="J617" s="309"/>
      <c r="K617" s="309"/>
      <c r="L617" s="309">
        <v>236740124.88999999</v>
      </c>
      <c r="M617" s="309"/>
      <c r="N617" s="310">
        <v>93.092744370108932</v>
      </c>
      <c r="O617" s="310"/>
      <c r="P617" s="310"/>
    </row>
    <row r="618" spans="1:16" ht="38.25" customHeight="1" x14ac:dyDescent="0.2">
      <c r="A618" s="306" t="s">
        <v>110</v>
      </c>
      <c r="B618" s="307"/>
      <c r="C618" s="308" t="s">
        <v>942</v>
      </c>
      <c r="D618" s="308"/>
      <c r="E618" s="93" t="s">
        <v>360</v>
      </c>
      <c r="F618" s="93" t="s">
        <v>103</v>
      </c>
      <c r="G618" s="93" t="s">
        <v>545</v>
      </c>
      <c r="H618" s="93" t="s">
        <v>111</v>
      </c>
      <c r="I618" s="309">
        <v>254305667.41999999</v>
      </c>
      <c r="J618" s="309"/>
      <c r="K618" s="309"/>
      <c r="L618" s="309">
        <v>236740124.88999999</v>
      </c>
      <c r="M618" s="309"/>
      <c r="N618" s="310">
        <v>93.092744370108932</v>
      </c>
      <c r="O618" s="310"/>
      <c r="P618" s="310"/>
    </row>
    <row r="619" spans="1:16" ht="47.25" customHeight="1" x14ac:dyDescent="0.2">
      <c r="A619" s="306" t="s">
        <v>112</v>
      </c>
      <c r="B619" s="307"/>
      <c r="C619" s="308" t="s">
        <v>942</v>
      </c>
      <c r="D619" s="308"/>
      <c r="E619" s="93" t="s">
        <v>360</v>
      </c>
      <c r="F619" s="93" t="s">
        <v>103</v>
      </c>
      <c r="G619" s="93" t="s">
        <v>545</v>
      </c>
      <c r="H619" s="93" t="s">
        <v>113</v>
      </c>
      <c r="I619" s="309">
        <v>254305667.41999999</v>
      </c>
      <c r="J619" s="309"/>
      <c r="K619" s="309"/>
      <c r="L619" s="309">
        <v>236740124.88999999</v>
      </c>
      <c r="M619" s="309"/>
      <c r="N619" s="310">
        <v>93.092744370108932</v>
      </c>
      <c r="O619" s="310"/>
      <c r="P619" s="310"/>
    </row>
    <row r="620" spans="1:16" ht="34.5" customHeight="1" x14ac:dyDescent="0.2">
      <c r="A620" s="306" t="s">
        <v>546</v>
      </c>
      <c r="B620" s="307"/>
      <c r="C620" s="308" t="s">
        <v>942</v>
      </c>
      <c r="D620" s="308"/>
      <c r="E620" s="93" t="s">
        <v>360</v>
      </c>
      <c r="F620" s="93" t="s">
        <v>103</v>
      </c>
      <c r="G620" s="93" t="s">
        <v>547</v>
      </c>
      <c r="H620" s="93"/>
      <c r="I620" s="309">
        <v>165812563.40000001</v>
      </c>
      <c r="J620" s="309"/>
      <c r="K620" s="309"/>
      <c r="L620" s="309">
        <v>159990364.03</v>
      </c>
      <c r="M620" s="309"/>
      <c r="N620" s="310">
        <v>96.488686230635764</v>
      </c>
      <c r="O620" s="310"/>
      <c r="P620" s="310"/>
    </row>
    <row r="621" spans="1:16" ht="39" customHeight="1" x14ac:dyDescent="0.2">
      <c r="A621" s="306" t="s">
        <v>110</v>
      </c>
      <c r="B621" s="307"/>
      <c r="C621" s="308" t="s">
        <v>942</v>
      </c>
      <c r="D621" s="308"/>
      <c r="E621" s="93" t="s">
        <v>360</v>
      </c>
      <c r="F621" s="93" t="s">
        <v>103</v>
      </c>
      <c r="G621" s="93" t="s">
        <v>547</v>
      </c>
      <c r="H621" s="93" t="s">
        <v>111</v>
      </c>
      <c r="I621" s="309">
        <v>165812563.40000001</v>
      </c>
      <c r="J621" s="309"/>
      <c r="K621" s="309"/>
      <c r="L621" s="309">
        <v>159990364.03</v>
      </c>
      <c r="M621" s="309"/>
      <c r="N621" s="310">
        <v>96.488686230635764</v>
      </c>
      <c r="O621" s="310"/>
      <c r="P621" s="310"/>
    </row>
    <row r="622" spans="1:16" ht="41.25" customHeight="1" x14ac:dyDescent="0.2">
      <c r="A622" s="306" t="s">
        <v>112</v>
      </c>
      <c r="B622" s="307"/>
      <c r="C622" s="308" t="s">
        <v>942</v>
      </c>
      <c r="D622" s="308"/>
      <c r="E622" s="93" t="s">
        <v>360</v>
      </c>
      <c r="F622" s="93" t="s">
        <v>103</v>
      </c>
      <c r="G622" s="93" t="s">
        <v>547</v>
      </c>
      <c r="H622" s="93" t="s">
        <v>113</v>
      </c>
      <c r="I622" s="309">
        <v>165812563.40000001</v>
      </c>
      <c r="J622" s="309"/>
      <c r="K622" s="309"/>
      <c r="L622" s="309">
        <v>159990364.03</v>
      </c>
      <c r="M622" s="309"/>
      <c r="N622" s="310">
        <v>96.488686230635764</v>
      </c>
      <c r="O622" s="310"/>
      <c r="P622" s="310"/>
    </row>
    <row r="623" spans="1:16" ht="33.75" customHeight="1" x14ac:dyDescent="0.2">
      <c r="A623" s="306" t="s">
        <v>548</v>
      </c>
      <c r="B623" s="307"/>
      <c r="C623" s="308" t="s">
        <v>942</v>
      </c>
      <c r="D623" s="308"/>
      <c r="E623" s="93" t="s">
        <v>360</v>
      </c>
      <c r="F623" s="93" t="s">
        <v>103</v>
      </c>
      <c r="G623" s="93" t="s">
        <v>549</v>
      </c>
      <c r="H623" s="93"/>
      <c r="I623" s="309">
        <v>509900</v>
      </c>
      <c r="J623" s="309"/>
      <c r="K623" s="309"/>
      <c r="L623" s="309">
        <v>479900</v>
      </c>
      <c r="M623" s="309"/>
      <c r="N623" s="310">
        <v>94.116493430084319</v>
      </c>
      <c r="O623" s="310"/>
      <c r="P623" s="310"/>
    </row>
    <row r="624" spans="1:16" ht="39.75" customHeight="1" x14ac:dyDescent="0.2">
      <c r="A624" s="306" t="s">
        <v>110</v>
      </c>
      <c r="B624" s="307"/>
      <c r="C624" s="308" t="s">
        <v>942</v>
      </c>
      <c r="D624" s="308"/>
      <c r="E624" s="93" t="s">
        <v>360</v>
      </c>
      <c r="F624" s="93" t="s">
        <v>103</v>
      </c>
      <c r="G624" s="93" t="s">
        <v>549</v>
      </c>
      <c r="H624" s="93" t="s">
        <v>111</v>
      </c>
      <c r="I624" s="309">
        <v>509900</v>
      </c>
      <c r="J624" s="309"/>
      <c r="K624" s="309"/>
      <c r="L624" s="309">
        <v>479900</v>
      </c>
      <c r="M624" s="309"/>
      <c r="N624" s="310">
        <v>94.116493430084319</v>
      </c>
      <c r="O624" s="310"/>
      <c r="P624" s="310"/>
    </row>
    <row r="625" spans="1:16" ht="41.25" customHeight="1" x14ac:dyDescent="0.2">
      <c r="A625" s="306" t="s">
        <v>112</v>
      </c>
      <c r="B625" s="307"/>
      <c r="C625" s="308" t="s">
        <v>942</v>
      </c>
      <c r="D625" s="308"/>
      <c r="E625" s="93" t="s">
        <v>360</v>
      </c>
      <c r="F625" s="93" t="s">
        <v>103</v>
      </c>
      <c r="G625" s="93" t="s">
        <v>549</v>
      </c>
      <c r="H625" s="93" t="s">
        <v>113</v>
      </c>
      <c r="I625" s="309">
        <v>509900</v>
      </c>
      <c r="J625" s="309"/>
      <c r="K625" s="309"/>
      <c r="L625" s="309">
        <v>479900</v>
      </c>
      <c r="M625" s="309"/>
      <c r="N625" s="310">
        <v>94.116493430084319</v>
      </c>
      <c r="O625" s="310"/>
      <c r="P625" s="310"/>
    </row>
    <row r="626" spans="1:16" ht="32.25" customHeight="1" x14ac:dyDescent="0.2">
      <c r="A626" s="306" t="s">
        <v>550</v>
      </c>
      <c r="B626" s="307"/>
      <c r="C626" s="308" t="s">
        <v>942</v>
      </c>
      <c r="D626" s="308"/>
      <c r="E626" s="93" t="s">
        <v>360</v>
      </c>
      <c r="F626" s="93" t="s">
        <v>103</v>
      </c>
      <c r="G626" s="93" t="s">
        <v>551</v>
      </c>
      <c r="H626" s="93"/>
      <c r="I626" s="309">
        <v>59572409.439999998</v>
      </c>
      <c r="J626" s="309"/>
      <c r="K626" s="309"/>
      <c r="L626" s="309">
        <v>58663206.030000001</v>
      </c>
      <c r="M626" s="309"/>
      <c r="N626" s="310">
        <v>98.473784393569431</v>
      </c>
      <c r="O626" s="310"/>
      <c r="P626" s="310"/>
    </row>
    <row r="627" spans="1:16" ht="35.25" customHeight="1" x14ac:dyDescent="0.2">
      <c r="A627" s="306" t="s">
        <v>110</v>
      </c>
      <c r="B627" s="307"/>
      <c r="C627" s="308" t="s">
        <v>942</v>
      </c>
      <c r="D627" s="308"/>
      <c r="E627" s="93" t="s">
        <v>360</v>
      </c>
      <c r="F627" s="93" t="s">
        <v>103</v>
      </c>
      <c r="G627" s="93" t="s">
        <v>551</v>
      </c>
      <c r="H627" s="93" t="s">
        <v>111</v>
      </c>
      <c r="I627" s="309">
        <v>59572409.439999998</v>
      </c>
      <c r="J627" s="309"/>
      <c r="K627" s="309"/>
      <c r="L627" s="309">
        <v>58663206.030000001</v>
      </c>
      <c r="M627" s="309"/>
      <c r="N627" s="310">
        <v>98.473784393569431</v>
      </c>
      <c r="O627" s="310"/>
      <c r="P627" s="310"/>
    </row>
    <row r="628" spans="1:16" ht="43.5" customHeight="1" x14ac:dyDescent="0.2">
      <c r="A628" s="306" t="s">
        <v>112</v>
      </c>
      <c r="B628" s="307"/>
      <c r="C628" s="308" t="s">
        <v>942</v>
      </c>
      <c r="D628" s="308"/>
      <c r="E628" s="93" t="s">
        <v>360</v>
      </c>
      <c r="F628" s="93" t="s">
        <v>103</v>
      </c>
      <c r="G628" s="93" t="s">
        <v>551</v>
      </c>
      <c r="H628" s="93" t="s">
        <v>113</v>
      </c>
      <c r="I628" s="309">
        <v>59572409.439999998</v>
      </c>
      <c r="J628" s="309"/>
      <c r="K628" s="309"/>
      <c r="L628" s="309">
        <v>58663206.030000001</v>
      </c>
      <c r="M628" s="309"/>
      <c r="N628" s="310">
        <v>98.473784393569431</v>
      </c>
      <c r="O628" s="310"/>
      <c r="P628" s="310"/>
    </row>
    <row r="629" spans="1:16" ht="44.25" customHeight="1" x14ac:dyDescent="0.2">
      <c r="A629" s="306" t="s">
        <v>552</v>
      </c>
      <c r="B629" s="307"/>
      <c r="C629" s="308" t="s">
        <v>942</v>
      </c>
      <c r="D629" s="308"/>
      <c r="E629" s="93" t="s">
        <v>360</v>
      </c>
      <c r="F629" s="93" t="s">
        <v>103</v>
      </c>
      <c r="G629" s="93" t="s">
        <v>553</v>
      </c>
      <c r="H629" s="93"/>
      <c r="I629" s="309">
        <v>497892075.22000003</v>
      </c>
      <c r="J629" s="309"/>
      <c r="K629" s="309"/>
      <c r="L629" s="309">
        <v>497892075.22000003</v>
      </c>
      <c r="M629" s="309"/>
      <c r="N629" s="310">
        <v>100</v>
      </c>
      <c r="O629" s="310"/>
      <c r="P629" s="310"/>
    </row>
    <row r="630" spans="1:16" ht="40.5" customHeight="1" x14ac:dyDescent="0.2">
      <c r="A630" s="306" t="s">
        <v>215</v>
      </c>
      <c r="B630" s="307"/>
      <c r="C630" s="308" t="s">
        <v>942</v>
      </c>
      <c r="D630" s="308"/>
      <c r="E630" s="93" t="s">
        <v>360</v>
      </c>
      <c r="F630" s="93" t="s">
        <v>103</v>
      </c>
      <c r="G630" s="93" t="s">
        <v>553</v>
      </c>
      <c r="H630" s="93" t="s">
        <v>216</v>
      </c>
      <c r="I630" s="309">
        <v>497892075.22000003</v>
      </c>
      <c r="J630" s="309"/>
      <c r="K630" s="309"/>
      <c r="L630" s="309">
        <v>497892075.22000003</v>
      </c>
      <c r="M630" s="309"/>
      <c r="N630" s="310">
        <v>100</v>
      </c>
      <c r="O630" s="310"/>
      <c r="P630" s="310"/>
    </row>
    <row r="631" spans="1:16" ht="21.75" customHeight="1" x14ac:dyDescent="0.2">
      <c r="A631" s="306" t="s">
        <v>217</v>
      </c>
      <c r="B631" s="307"/>
      <c r="C631" s="308" t="s">
        <v>942</v>
      </c>
      <c r="D631" s="308"/>
      <c r="E631" s="93" t="s">
        <v>360</v>
      </c>
      <c r="F631" s="93" t="s">
        <v>103</v>
      </c>
      <c r="G631" s="93" t="s">
        <v>553</v>
      </c>
      <c r="H631" s="93" t="s">
        <v>218</v>
      </c>
      <c r="I631" s="309">
        <v>497892075.22000003</v>
      </c>
      <c r="J631" s="309"/>
      <c r="K631" s="309"/>
      <c r="L631" s="309">
        <v>497892075.22000003</v>
      </c>
      <c r="M631" s="309"/>
      <c r="N631" s="310">
        <v>100</v>
      </c>
      <c r="O631" s="310"/>
      <c r="P631" s="310"/>
    </row>
    <row r="632" spans="1:16" ht="33.75" customHeight="1" x14ac:dyDescent="0.2">
      <c r="A632" s="306" t="s">
        <v>554</v>
      </c>
      <c r="B632" s="307"/>
      <c r="C632" s="308" t="s">
        <v>942</v>
      </c>
      <c r="D632" s="308"/>
      <c r="E632" s="93" t="s">
        <v>360</v>
      </c>
      <c r="F632" s="93" t="s">
        <v>103</v>
      </c>
      <c r="G632" s="93" t="s">
        <v>555</v>
      </c>
      <c r="H632" s="93"/>
      <c r="I632" s="309">
        <v>55071251.43</v>
      </c>
      <c r="J632" s="309"/>
      <c r="K632" s="309"/>
      <c r="L632" s="309">
        <v>55071251.43</v>
      </c>
      <c r="M632" s="309"/>
      <c r="N632" s="310">
        <v>100</v>
      </c>
      <c r="O632" s="310"/>
      <c r="P632" s="310"/>
    </row>
    <row r="633" spans="1:16" ht="39" customHeight="1" x14ac:dyDescent="0.2">
      <c r="A633" s="306" t="s">
        <v>215</v>
      </c>
      <c r="B633" s="307"/>
      <c r="C633" s="308" t="s">
        <v>942</v>
      </c>
      <c r="D633" s="308"/>
      <c r="E633" s="93" t="s">
        <v>360</v>
      </c>
      <c r="F633" s="93" t="s">
        <v>103</v>
      </c>
      <c r="G633" s="93" t="s">
        <v>555</v>
      </c>
      <c r="H633" s="93" t="s">
        <v>216</v>
      </c>
      <c r="I633" s="309">
        <v>55071251.43</v>
      </c>
      <c r="J633" s="309"/>
      <c r="K633" s="309"/>
      <c r="L633" s="309">
        <v>55071251.43</v>
      </c>
      <c r="M633" s="309"/>
      <c r="N633" s="310">
        <v>100</v>
      </c>
      <c r="O633" s="310"/>
      <c r="P633" s="310"/>
    </row>
    <row r="634" spans="1:16" ht="24.75" customHeight="1" x14ac:dyDescent="0.2">
      <c r="A634" s="306" t="s">
        <v>217</v>
      </c>
      <c r="B634" s="307"/>
      <c r="C634" s="308" t="s">
        <v>942</v>
      </c>
      <c r="D634" s="308"/>
      <c r="E634" s="93" t="s">
        <v>360</v>
      </c>
      <c r="F634" s="93" t="s">
        <v>103</v>
      </c>
      <c r="G634" s="93" t="s">
        <v>555</v>
      </c>
      <c r="H634" s="93" t="s">
        <v>218</v>
      </c>
      <c r="I634" s="309">
        <v>55071251.43</v>
      </c>
      <c r="J634" s="309"/>
      <c r="K634" s="309"/>
      <c r="L634" s="309">
        <v>55071251.43</v>
      </c>
      <c r="M634" s="309"/>
      <c r="N634" s="310">
        <v>100</v>
      </c>
      <c r="O634" s="310"/>
      <c r="P634" s="310"/>
    </row>
    <row r="635" spans="1:16" ht="34.5" customHeight="1" x14ac:dyDescent="0.2">
      <c r="A635" s="306" t="s">
        <v>556</v>
      </c>
      <c r="B635" s="307"/>
      <c r="C635" s="308" t="s">
        <v>942</v>
      </c>
      <c r="D635" s="308"/>
      <c r="E635" s="93" t="s">
        <v>360</v>
      </c>
      <c r="F635" s="93" t="s">
        <v>103</v>
      </c>
      <c r="G635" s="93" t="s">
        <v>557</v>
      </c>
      <c r="H635" s="93"/>
      <c r="I635" s="309">
        <v>10535745.66</v>
      </c>
      <c r="J635" s="309"/>
      <c r="K635" s="309"/>
      <c r="L635" s="309">
        <v>9685415.0500000007</v>
      </c>
      <c r="M635" s="309"/>
      <c r="N635" s="310">
        <v>91.929089430961071</v>
      </c>
      <c r="O635" s="310"/>
      <c r="P635" s="310"/>
    </row>
    <row r="636" spans="1:16" ht="33.75" customHeight="1" x14ac:dyDescent="0.2">
      <c r="A636" s="306" t="s">
        <v>110</v>
      </c>
      <c r="B636" s="307"/>
      <c r="C636" s="308" t="s">
        <v>942</v>
      </c>
      <c r="D636" s="308"/>
      <c r="E636" s="93" t="s">
        <v>360</v>
      </c>
      <c r="F636" s="93" t="s">
        <v>103</v>
      </c>
      <c r="G636" s="93" t="s">
        <v>557</v>
      </c>
      <c r="H636" s="93" t="s">
        <v>111</v>
      </c>
      <c r="I636" s="309">
        <v>10535745.66</v>
      </c>
      <c r="J636" s="309"/>
      <c r="K636" s="309"/>
      <c r="L636" s="309">
        <v>9685415.0500000007</v>
      </c>
      <c r="M636" s="309"/>
      <c r="N636" s="310">
        <v>91.929089430961071</v>
      </c>
      <c r="O636" s="310"/>
      <c r="P636" s="310"/>
    </row>
    <row r="637" spans="1:16" ht="42" customHeight="1" x14ac:dyDescent="0.2">
      <c r="A637" s="306" t="s">
        <v>112</v>
      </c>
      <c r="B637" s="307"/>
      <c r="C637" s="308" t="s">
        <v>942</v>
      </c>
      <c r="D637" s="308"/>
      <c r="E637" s="93" t="s">
        <v>360</v>
      </c>
      <c r="F637" s="93" t="s">
        <v>103</v>
      </c>
      <c r="G637" s="93" t="s">
        <v>557</v>
      </c>
      <c r="H637" s="93" t="s">
        <v>113</v>
      </c>
      <c r="I637" s="309">
        <v>10535745.66</v>
      </c>
      <c r="J637" s="309"/>
      <c r="K637" s="309"/>
      <c r="L637" s="309">
        <v>9685415.0500000007</v>
      </c>
      <c r="M637" s="309"/>
      <c r="N637" s="310">
        <v>91.929089430961071</v>
      </c>
      <c r="O637" s="310"/>
      <c r="P637" s="310"/>
    </row>
    <row r="638" spans="1:16" ht="27.75" customHeight="1" x14ac:dyDescent="0.2">
      <c r="A638" s="306" t="s">
        <v>558</v>
      </c>
      <c r="B638" s="307"/>
      <c r="C638" s="308" t="s">
        <v>942</v>
      </c>
      <c r="D638" s="308"/>
      <c r="E638" s="93" t="s">
        <v>360</v>
      </c>
      <c r="F638" s="93" t="s">
        <v>103</v>
      </c>
      <c r="G638" s="93" t="s">
        <v>559</v>
      </c>
      <c r="H638" s="93"/>
      <c r="I638" s="309">
        <v>4214670</v>
      </c>
      <c r="J638" s="309"/>
      <c r="K638" s="309"/>
      <c r="L638" s="309">
        <v>4214557.04</v>
      </c>
      <c r="M638" s="309"/>
      <c r="N638" s="310">
        <v>99.99731983761481</v>
      </c>
      <c r="O638" s="310"/>
      <c r="P638" s="310"/>
    </row>
    <row r="639" spans="1:16" ht="34.5" customHeight="1" x14ac:dyDescent="0.2">
      <c r="A639" s="306" t="s">
        <v>110</v>
      </c>
      <c r="B639" s="307"/>
      <c r="C639" s="308" t="s">
        <v>942</v>
      </c>
      <c r="D639" s="308"/>
      <c r="E639" s="93" t="s">
        <v>360</v>
      </c>
      <c r="F639" s="93" t="s">
        <v>103</v>
      </c>
      <c r="G639" s="93" t="s">
        <v>559</v>
      </c>
      <c r="H639" s="93" t="s">
        <v>111</v>
      </c>
      <c r="I639" s="309">
        <v>4214670</v>
      </c>
      <c r="J639" s="309"/>
      <c r="K639" s="309"/>
      <c r="L639" s="309">
        <v>4214557.04</v>
      </c>
      <c r="M639" s="309"/>
      <c r="N639" s="310">
        <v>99.99731983761481</v>
      </c>
      <c r="O639" s="310"/>
      <c r="P639" s="310"/>
    </row>
    <row r="640" spans="1:16" ht="43.5" customHeight="1" x14ac:dyDescent="0.2">
      <c r="A640" s="306" t="s">
        <v>112</v>
      </c>
      <c r="B640" s="307"/>
      <c r="C640" s="308" t="s">
        <v>942</v>
      </c>
      <c r="D640" s="308"/>
      <c r="E640" s="93" t="s">
        <v>360</v>
      </c>
      <c r="F640" s="93" t="s">
        <v>103</v>
      </c>
      <c r="G640" s="93" t="s">
        <v>559</v>
      </c>
      <c r="H640" s="93" t="s">
        <v>113</v>
      </c>
      <c r="I640" s="309">
        <v>4214670</v>
      </c>
      <c r="J640" s="309"/>
      <c r="K640" s="309"/>
      <c r="L640" s="309">
        <v>4214557.04</v>
      </c>
      <c r="M640" s="309"/>
      <c r="N640" s="310">
        <v>99.99731983761481</v>
      </c>
      <c r="O640" s="310"/>
      <c r="P640" s="310"/>
    </row>
    <row r="641" spans="1:16" ht="27" customHeight="1" x14ac:dyDescent="0.2">
      <c r="A641" s="306" t="s">
        <v>88</v>
      </c>
      <c r="B641" s="307"/>
      <c r="C641" s="308" t="s">
        <v>942</v>
      </c>
      <c r="D641" s="308"/>
      <c r="E641" s="93" t="s">
        <v>360</v>
      </c>
      <c r="F641" s="93" t="s">
        <v>103</v>
      </c>
      <c r="G641" s="93" t="s">
        <v>560</v>
      </c>
      <c r="H641" s="93"/>
      <c r="I641" s="309">
        <v>124240327.31</v>
      </c>
      <c r="J641" s="309"/>
      <c r="K641" s="309"/>
      <c r="L641" s="309">
        <v>122066812.98</v>
      </c>
      <c r="M641" s="309"/>
      <c r="N641" s="310">
        <v>98.250556500405281</v>
      </c>
      <c r="O641" s="310"/>
      <c r="P641" s="310"/>
    </row>
    <row r="642" spans="1:16" ht="42.75" customHeight="1" x14ac:dyDescent="0.2">
      <c r="A642" s="306" t="s">
        <v>90</v>
      </c>
      <c r="B642" s="307"/>
      <c r="C642" s="308" t="s">
        <v>942</v>
      </c>
      <c r="D642" s="308"/>
      <c r="E642" s="93" t="s">
        <v>360</v>
      </c>
      <c r="F642" s="93" t="s">
        <v>103</v>
      </c>
      <c r="G642" s="93" t="s">
        <v>561</v>
      </c>
      <c r="H642" s="93"/>
      <c r="I642" s="309">
        <v>124240327.31</v>
      </c>
      <c r="J642" s="309"/>
      <c r="K642" s="309"/>
      <c r="L642" s="309">
        <v>122066812.98</v>
      </c>
      <c r="M642" s="309"/>
      <c r="N642" s="310">
        <v>98.250556500405281</v>
      </c>
      <c r="O642" s="310"/>
      <c r="P642" s="310"/>
    </row>
    <row r="643" spans="1:16" ht="43.5" customHeight="1" x14ac:dyDescent="0.2">
      <c r="A643" s="306" t="s">
        <v>155</v>
      </c>
      <c r="B643" s="307"/>
      <c r="C643" s="308" t="s">
        <v>942</v>
      </c>
      <c r="D643" s="308"/>
      <c r="E643" s="93" t="s">
        <v>360</v>
      </c>
      <c r="F643" s="93" t="s">
        <v>103</v>
      </c>
      <c r="G643" s="93" t="s">
        <v>562</v>
      </c>
      <c r="H643" s="93"/>
      <c r="I643" s="309">
        <v>124240327.31</v>
      </c>
      <c r="J643" s="309"/>
      <c r="K643" s="309"/>
      <c r="L643" s="309">
        <v>122066812.98</v>
      </c>
      <c r="M643" s="309"/>
      <c r="N643" s="310">
        <v>98.250556500405281</v>
      </c>
      <c r="O643" s="310"/>
      <c r="P643" s="310"/>
    </row>
    <row r="644" spans="1:16" ht="72.75" customHeight="1" x14ac:dyDescent="0.2">
      <c r="A644" s="306" t="s">
        <v>94</v>
      </c>
      <c r="B644" s="307"/>
      <c r="C644" s="308" t="s">
        <v>942</v>
      </c>
      <c r="D644" s="308"/>
      <c r="E644" s="93" t="s">
        <v>360</v>
      </c>
      <c r="F644" s="93" t="s">
        <v>103</v>
      </c>
      <c r="G644" s="93" t="s">
        <v>562</v>
      </c>
      <c r="H644" s="93" t="s">
        <v>95</v>
      </c>
      <c r="I644" s="309">
        <v>113318490.34</v>
      </c>
      <c r="J644" s="309"/>
      <c r="K644" s="309"/>
      <c r="L644" s="309">
        <v>111987944.73999999</v>
      </c>
      <c r="M644" s="309"/>
      <c r="N644" s="310">
        <v>98.825835398964585</v>
      </c>
      <c r="O644" s="310"/>
      <c r="P644" s="310"/>
    </row>
    <row r="645" spans="1:16" ht="27" customHeight="1" x14ac:dyDescent="0.2">
      <c r="A645" s="306" t="s">
        <v>209</v>
      </c>
      <c r="B645" s="307"/>
      <c r="C645" s="308" t="s">
        <v>942</v>
      </c>
      <c r="D645" s="308"/>
      <c r="E645" s="93" t="s">
        <v>360</v>
      </c>
      <c r="F645" s="93" t="s">
        <v>103</v>
      </c>
      <c r="G645" s="93" t="s">
        <v>562</v>
      </c>
      <c r="H645" s="93" t="s">
        <v>210</v>
      </c>
      <c r="I645" s="309">
        <v>113318490.34</v>
      </c>
      <c r="J645" s="309"/>
      <c r="K645" s="309"/>
      <c r="L645" s="309">
        <v>111987944.73999999</v>
      </c>
      <c r="M645" s="309"/>
      <c r="N645" s="310">
        <v>98.825835398964585</v>
      </c>
      <c r="O645" s="310"/>
      <c r="P645" s="310"/>
    </row>
    <row r="646" spans="1:16" ht="36.75" customHeight="1" x14ac:dyDescent="0.2">
      <c r="A646" s="306" t="s">
        <v>110</v>
      </c>
      <c r="B646" s="307"/>
      <c r="C646" s="308" t="s">
        <v>942</v>
      </c>
      <c r="D646" s="308"/>
      <c r="E646" s="93" t="s">
        <v>360</v>
      </c>
      <c r="F646" s="93" t="s">
        <v>103</v>
      </c>
      <c r="G646" s="93" t="s">
        <v>562</v>
      </c>
      <c r="H646" s="93" t="s">
        <v>111</v>
      </c>
      <c r="I646" s="309">
        <v>10619836.970000001</v>
      </c>
      <c r="J646" s="309"/>
      <c r="K646" s="309"/>
      <c r="L646" s="309">
        <v>9909966.2400000002</v>
      </c>
      <c r="M646" s="309"/>
      <c r="N646" s="310">
        <v>93.315615559774457</v>
      </c>
      <c r="O646" s="310"/>
      <c r="P646" s="310"/>
    </row>
    <row r="647" spans="1:16" ht="43.5" customHeight="1" x14ac:dyDescent="0.2">
      <c r="A647" s="306" t="s">
        <v>112</v>
      </c>
      <c r="B647" s="307"/>
      <c r="C647" s="308" t="s">
        <v>942</v>
      </c>
      <c r="D647" s="308"/>
      <c r="E647" s="93" t="s">
        <v>360</v>
      </c>
      <c r="F647" s="93" t="s">
        <v>103</v>
      </c>
      <c r="G647" s="93" t="s">
        <v>562</v>
      </c>
      <c r="H647" s="93" t="s">
        <v>113</v>
      </c>
      <c r="I647" s="309">
        <v>10619836.970000001</v>
      </c>
      <c r="J647" s="309"/>
      <c r="K647" s="309"/>
      <c r="L647" s="309">
        <v>9909966.2400000002</v>
      </c>
      <c r="M647" s="309"/>
      <c r="N647" s="310">
        <v>93.315615559774457</v>
      </c>
      <c r="O647" s="310"/>
      <c r="P647" s="310"/>
    </row>
    <row r="648" spans="1:16" ht="24" customHeight="1" x14ac:dyDescent="0.2">
      <c r="A648" s="306" t="s">
        <v>151</v>
      </c>
      <c r="B648" s="307"/>
      <c r="C648" s="308" t="s">
        <v>942</v>
      </c>
      <c r="D648" s="308"/>
      <c r="E648" s="93" t="s">
        <v>360</v>
      </c>
      <c r="F648" s="93" t="s">
        <v>103</v>
      </c>
      <c r="G648" s="93" t="s">
        <v>562</v>
      </c>
      <c r="H648" s="93" t="s">
        <v>152</v>
      </c>
      <c r="I648" s="309">
        <v>302000</v>
      </c>
      <c r="J648" s="309"/>
      <c r="K648" s="309"/>
      <c r="L648" s="309">
        <v>168902</v>
      </c>
      <c r="M648" s="309"/>
      <c r="N648" s="310">
        <v>55.92781456953643</v>
      </c>
      <c r="O648" s="310"/>
      <c r="P648" s="310"/>
    </row>
    <row r="649" spans="1:16" ht="23.25" customHeight="1" x14ac:dyDescent="0.2">
      <c r="A649" s="306" t="s">
        <v>153</v>
      </c>
      <c r="B649" s="307"/>
      <c r="C649" s="308" t="s">
        <v>942</v>
      </c>
      <c r="D649" s="308"/>
      <c r="E649" s="93" t="s">
        <v>360</v>
      </c>
      <c r="F649" s="93" t="s">
        <v>103</v>
      </c>
      <c r="G649" s="93" t="s">
        <v>562</v>
      </c>
      <c r="H649" s="93" t="s">
        <v>154</v>
      </c>
      <c r="I649" s="309">
        <v>302000</v>
      </c>
      <c r="J649" s="309"/>
      <c r="K649" s="309"/>
      <c r="L649" s="309">
        <v>168902</v>
      </c>
      <c r="M649" s="309"/>
      <c r="N649" s="310">
        <v>55.92781456953643</v>
      </c>
      <c r="O649" s="310"/>
      <c r="P649" s="310"/>
    </row>
    <row r="650" spans="1:16" ht="25.5" customHeight="1" x14ac:dyDescent="0.2">
      <c r="A650" s="306" t="s">
        <v>98</v>
      </c>
      <c r="B650" s="307"/>
      <c r="C650" s="308" t="s">
        <v>942</v>
      </c>
      <c r="D650" s="308"/>
      <c r="E650" s="93" t="s">
        <v>360</v>
      </c>
      <c r="F650" s="93" t="s">
        <v>103</v>
      </c>
      <c r="G650" s="93" t="s">
        <v>99</v>
      </c>
      <c r="H650" s="93"/>
      <c r="I650" s="309">
        <v>83204.070000000007</v>
      </c>
      <c r="J650" s="309"/>
      <c r="K650" s="309"/>
      <c r="L650" s="309">
        <v>83204.070000000007</v>
      </c>
      <c r="M650" s="309"/>
      <c r="N650" s="310">
        <v>100</v>
      </c>
      <c r="O650" s="310"/>
      <c r="P650" s="310"/>
    </row>
    <row r="651" spans="1:16" ht="28.5" customHeight="1" x14ac:dyDescent="0.2">
      <c r="A651" s="306" t="s">
        <v>266</v>
      </c>
      <c r="B651" s="307"/>
      <c r="C651" s="308" t="s">
        <v>942</v>
      </c>
      <c r="D651" s="308"/>
      <c r="E651" s="93" t="s">
        <v>360</v>
      </c>
      <c r="F651" s="93" t="s">
        <v>103</v>
      </c>
      <c r="G651" s="93" t="s">
        <v>267</v>
      </c>
      <c r="H651" s="93"/>
      <c r="I651" s="309">
        <v>83204.070000000007</v>
      </c>
      <c r="J651" s="309"/>
      <c r="K651" s="309"/>
      <c r="L651" s="309">
        <v>83204.070000000007</v>
      </c>
      <c r="M651" s="309"/>
      <c r="N651" s="310">
        <v>100</v>
      </c>
      <c r="O651" s="310"/>
      <c r="P651" s="310"/>
    </row>
    <row r="652" spans="1:16" ht="36" customHeight="1" x14ac:dyDescent="0.2">
      <c r="A652" s="306" t="s">
        <v>110</v>
      </c>
      <c r="B652" s="307"/>
      <c r="C652" s="308" t="s">
        <v>942</v>
      </c>
      <c r="D652" s="308"/>
      <c r="E652" s="93" t="s">
        <v>360</v>
      </c>
      <c r="F652" s="93" t="s">
        <v>103</v>
      </c>
      <c r="G652" s="93" t="s">
        <v>267</v>
      </c>
      <c r="H652" s="93" t="s">
        <v>111</v>
      </c>
      <c r="I652" s="309">
        <v>18484.189999999999</v>
      </c>
      <c r="J652" s="309"/>
      <c r="K652" s="309"/>
      <c r="L652" s="309">
        <v>18484.189999999999</v>
      </c>
      <c r="M652" s="309"/>
      <c r="N652" s="310">
        <v>100</v>
      </c>
      <c r="O652" s="310"/>
      <c r="P652" s="310"/>
    </row>
    <row r="653" spans="1:16" ht="48" customHeight="1" x14ac:dyDescent="0.2">
      <c r="A653" s="306" t="s">
        <v>112</v>
      </c>
      <c r="B653" s="307"/>
      <c r="C653" s="308" t="s">
        <v>942</v>
      </c>
      <c r="D653" s="308"/>
      <c r="E653" s="93" t="s">
        <v>360</v>
      </c>
      <c r="F653" s="93" t="s">
        <v>103</v>
      </c>
      <c r="G653" s="93" t="s">
        <v>267</v>
      </c>
      <c r="H653" s="93" t="s">
        <v>113</v>
      </c>
      <c r="I653" s="309">
        <v>18484.189999999999</v>
      </c>
      <c r="J653" s="309"/>
      <c r="K653" s="309"/>
      <c r="L653" s="309">
        <v>18484.189999999999</v>
      </c>
      <c r="M653" s="309"/>
      <c r="N653" s="310">
        <v>100</v>
      </c>
      <c r="O653" s="310"/>
      <c r="P653" s="310"/>
    </row>
    <row r="654" spans="1:16" ht="30" customHeight="1" x14ac:dyDescent="0.2">
      <c r="A654" s="306" t="s">
        <v>151</v>
      </c>
      <c r="B654" s="307"/>
      <c r="C654" s="308" t="s">
        <v>942</v>
      </c>
      <c r="D654" s="308"/>
      <c r="E654" s="93" t="s">
        <v>360</v>
      </c>
      <c r="F654" s="93" t="s">
        <v>103</v>
      </c>
      <c r="G654" s="93" t="s">
        <v>267</v>
      </c>
      <c r="H654" s="93" t="s">
        <v>152</v>
      </c>
      <c r="I654" s="309">
        <v>64719.88</v>
      </c>
      <c r="J654" s="309"/>
      <c r="K654" s="309"/>
      <c r="L654" s="309">
        <v>64719.88</v>
      </c>
      <c r="M654" s="309"/>
      <c r="N654" s="310">
        <v>100</v>
      </c>
      <c r="O654" s="310"/>
      <c r="P654" s="310"/>
    </row>
    <row r="655" spans="1:16" ht="26.25" customHeight="1" x14ac:dyDescent="0.2">
      <c r="A655" s="306" t="s">
        <v>264</v>
      </c>
      <c r="B655" s="307"/>
      <c r="C655" s="308" t="s">
        <v>942</v>
      </c>
      <c r="D655" s="308"/>
      <c r="E655" s="93" t="s">
        <v>360</v>
      </c>
      <c r="F655" s="93" t="s">
        <v>103</v>
      </c>
      <c r="G655" s="93" t="s">
        <v>267</v>
      </c>
      <c r="H655" s="93" t="s">
        <v>265</v>
      </c>
      <c r="I655" s="309">
        <v>64719.88</v>
      </c>
      <c r="J655" s="309"/>
      <c r="K655" s="309"/>
      <c r="L655" s="309">
        <v>64719.88</v>
      </c>
      <c r="M655" s="309"/>
      <c r="N655" s="310">
        <v>100</v>
      </c>
      <c r="O655" s="310"/>
      <c r="P655" s="310"/>
    </row>
    <row r="656" spans="1:16" ht="39" customHeight="1" x14ac:dyDescent="0.2">
      <c r="A656" s="420" t="s">
        <v>563</v>
      </c>
      <c r="B656" s="421"/>
      <c r="C656" s="375" t="s">
        <v>942</v>
      </c>
      <c r="D656" s="375"/>
      <c r="E656" s="97" t="s">
        <v>360</v>
      </c>
      <c r="F656" s="97" t="s">
        <v>360</v>
      </c>
      <c r="G656" s="97"/>
      <c r="H656" s="97"/>
      <c r="I656" s="376">
        <v>212516847.69</v>
      </c>
      <c r="J656" s="376"/>
      <c r="K656" s="376"/>
      <c r="L656" s="376">
        <v>211479317.88</v>
      </c>
      <c r="M656" s="376"/>
      <c r="N656" s="422">
        <v>99.511789384569894</v>
      </c>
      <c r="O656" s="422"/>
      <c r="P656" s="422"/>
    </row>
    <row r="657" spans="1:16" ht="52.5" customHeight="1" x14ac:dyDescent="0.2">
      <c r="A657" s="306" t="s">
        <v>460</v>
      </c>
      <c r="B657" s="307"/>
      <c r="C657" s="308" t="s">
        <v>942</v>
      </c>
      <c r="D657" s="308"/>
      <c r="E657" s="93" t="s">
        <v>360</v>
      </c>
      <c r="F657" s="93" t="s">
        <v>360</v>
      </c>
      <c r="G657" s="93" t="s">
        <v>461</v>
      </c>
      <c r="H657" s="93"/>
      <c r="I657" s="309">
        <v>98056626.459999993</v>
      </c>
      <c r="J657" s="309"/>
      <c r="K657" s="309"/>
      <c r="L657" s="309">
        <v>97942989.799999997</v>
      </c>
      <c r="M657" s="309"/>
      <c r="N657" s="310">
        <v>99.884111187481707</v>
      </c>
      <c r="O657" s="310"/>
      <c r="P657" s="310"/>
    </row>
    <row r="658" spans="1:16" ht="30" customHeight="1" x14ac:dyDescent="0.2">
      <c r="A658" s="306" t="s">
        <v>88</v>
      </c>
      <c r="B658" s="307"/>
      <c r="C658" s="308" t="s">
        <v>942</v>
      </c>
      <c r="D658" s="308"/>
      <c r="E658" s="93" t="s">
        <v>360</v>
      </c>
      <c r="F658" s="93" t="s">
        <v>360</v>
      </c>
      <c r="G658" s="93" t="s">
        <v>462</v>
      </c>
      <c r="H658" s="93"/>
      <c r="I658" s="309">
        <v>76788626.459999993</v>
      </c>
      <c r="J658" s="309"/>
      <c r="K658" s="309"/>
      <c r="L658" s="309">
        <v>76755527.609999999</v>
      </c>
      <c r="M658" s="309"/>
      <c r="N658" s="310">
        <v>99.956896155686238</v>
      </c>
      <c r="O658" s="310"/>
      <c r="P658" s="310"/>
    </row>
    <row r="659" spans="1:16" ht="48.75" customHeight="1" x14ac:dyDescent="0.2">
      <c r="A659" s="306" t="s">
        <v>90</v>
      </c>
      <c r="B659" s="307"/>
      <c r="C659" s="308" t="s">
        <v>942</v>
      </c>
      <c r="D659" s="308"/>
      <c r="E659" s="93" t="s">
        <v>360</v>
      </c>
      <c r="F659" s="93" t="s">
        <v>360</v>
      </c>
      <c r="G659" s="93" t="s">
        <v>463</v>
      </c>
      <c r="H659" s="93"/>
      <c r="I659" s="309">
        <v>76788626.459999993</v>
      </c>
      <c r="J659" s="309"/>
      <c r="K659" s="309"/>
      <c r="L659" s="309">
        <v>76755527.609999999</v>
      </c>
      <c r="M659" s="309"/>
      <c r="N659" s="310">
        <v>99.956896155686238</v>
      </c>
      <c r="O659" s="310"/>
      <c r="P659" s="310"/>
    </row>
    <row r="660" spans="1:16" ht="56.25" customHeight="1" x14ac:dyDescent="0.2">
      <c r="A660" s="306" t="s">
        <v>464</v>
      </c>
      <c r="B660" s="307"/>
      <c r="C660" s="308" t="s">
        <v>942</v>
      </c>
      <c r="D660" s="308"/>
      <c r="E660" s="93" t="s">
        <v>360</v>
      </c>
      <c r="F660" s="93" t="s">
        <v>360</v>
      </c>
      <c r="G660" s="93" t="s">
        <v>465</v>
      </c>
      <c r="H660" s="93"/>
      <c r="I660" s="309">
        <v>76788626.459999993</v>
      </c>
      <c r="J660" s="309"/>
      <c r="K660" s="309"/>
      <c r="L660" s="309">
        <v>76755527.609999999</v>
      </c>
      <c r="M660" s="309"/>
      <c r="N660" s="310">
        <v>99.956896155686238</v>
      </c>
      <c r="O660" s="310"/>
      <c r="P660" s="310"/>
    </row>
    <row r="661" spans="1:16" ht="72.75" customHeight="1" x14ac:dyDescent="0.2">
      <c r="A661" s="306" t="s">
        <v>94</v>
      </c>
      <c r="B661" s="307"/>
      <c r="C661" s="308" t="s">
        <v>942</v>
      </c>
      <c r="D661" s="308"/>
      <c r="E661" s="93" t="s">
        <v>360</v>
      </c>
      <c r="F661" s="93" t="s">
        <v>360</v>
      </c>
      <c r="G661" s="93" t="s">
        <v>465</v>
      </c>
      <c r="H661" s="93" t="s">
        <v>95</v>
      </c>
      <c r="I661" s="309">
        <v>75764359.129999995</v>
      </c>
      <c r="J661" s="309"/>
      <c r="K661" s="309"/>
      <c r="L661" s="309">
        <v>75757148.709999993</v>
      </c>
      <c r="M661" s="309"/>
      <c r="N661" s="310">
        <v>99.990483097748339</v>
      </c>
      <c r="O661" s="310"/>
      <c r="P661" s="310"/>
    </row>
    <row r="662" spans="1:16" ht="34.5" customHeight="1" x14ac:dyDescent="0.2">
      <c r="A662" s="306" t="s">
        <v>209</v>
      </c>
      <c r="B662" s="307"/>
      <c r="C662" s="308" t="s">
        <v>942</v>
      </c>
      <c r="D662" s="308"/>
      <c r="E662" s="93" t="s">
        <v>360</v>
      </c>
      <c r="F662" s="93" t="s">
        <v>360</v>
      </c>
      <c r="G662" s="93" t="s">
        <v>465</v>
      </c>
      <c r="H662" s="93" t="s">
        <v>210</v>
      </c>
      <c r="I662" s="309">
        <v>75764359.129999995</v>
      </c>
      <c r="J662" s="309"/>
      <c r="K662" s="309"/>
      <c r="L662" s="309">
        <v>75757148.709999993</v>
      </c>
      <c r="M662" s="309"/>
      <c r="N662" s="310">
        <v>99.990483097748339</v>
      </c>
      <c r="O662" s="310"/>
      <c r="P662" s="310"/>
    </row>
    <row r="663" spans="1:16" ht="32.25" customHeight="1" x14ac:dyDescent="0.2">
      <c r="A663" s="306" t="s">
        <v>110</v>
      </c>
      <c r="B663" s="307"/>
      <c r="C663" s="308" t="s">
        <v>942</v>
      </c>
      <c r="D663" s="308"/>
      <c r="E663" s="93" t="s">
        <v>360</v>
      </c>
      <c r="F663" s="93" t="s">
        <v>360</v>
      </c>
      <c r="G663" s="93" t="s">
        <v>465</v>
      </c>
      <c r="H663" s="93" t="s">
        <v>111</v>
      </c>
      <c r="I663" s="309">
        <v>812983</v>
      </c>
      <c r="J663" s="309"/>
      <c r="K663" s="309"/>
      <c r="L663" s="309">
        <v>793111.57</v>
      </c>
      <c r="M663" s="309"/>
      <c r="N663" s="310">
        <v>97.555738557878811</v>
      </c>
      <c r="O663" s="310"/>
      <c r="P663" s="310"/>
    </row>
    <row r="664" spans="1:16" ht="42.75" customHeight="1" x14ac:dyDescent="0.2">
      <c r="A664" s="306" t="s">
        <v>112</v>
      </c>
      <c r="B664" s="307"/>
      <c r="C664" s="308" t="s">
        <v>942</v>
      </c>
      <c r="D664" s="308"/>
      <c r="E664" s="93" t="s">
        <v>360</v>
      </c>
      <c r="F664" s="93" t="s">
        <v>360</v>
      </c>
      <c r="G664" s="93" t="s">
        <v>465</v>
      </c>
      <c r="H664" s="93" t="s">
        <v>113</v>
      </c>
      <c r="I664" s="309">
        <v>812983</v>
      </c>
      <c r="J664" s="309"/>
      <c r="K664" s="309"/>
      <c r="L664" s="309">
        <v>793111.57</v>
      </c>
      <c r="M664" s="309"/>
      <c r="N664" s="310">
        <v>97.555738557878811</v>
      </c>
      <c r="O664" s="310"/>
      <c r="P664" s="310"/>
    </row>
    <row r="665" spans="1:16" ht="25.5" customHeight="1" x14ac:dyDescent="0.2">
      <c r="A665" s="306" t="s">
        <v>147</v>
      </c>
      <c r="B665" s="307"/>
      <c r="C665" s="308" t="s">
        <v>942</v>
      </c>
      <c r="D665" s="308"/>
      <c r="E665" s="93" t="s">
        <v>360</v>
      </c>
      <c r="F665" s="93" t="s">
        <v>360</v>
      </c>
      <c r="G665" s="93" t="s">
        <v>465</v>
      </c>
      <c r="H665" s="93" t="s">
        <v>148</v>
      </c>
      <c r="I665" s="309">
        <v>205267.33</v>
      </c>
      <c r="J665" s="309"/>
      <c r="K665" s="309"/>
      <c r="L665" s="309">
        <v>205267.33</v>
      </c>
      <c r="M665" s="309"/>
      <c r="N665" s="310">
        <v>100</v>
      </c>
      <c r="O665" s="310"/>
      <c r="P665" s="310"/>
    </row>
    <row r="666" spans="1:16" ht="37.5" customHeight="1" x14ac:dyDescent="0.2">
      <c r="A666" s="306" t="s">
        <v>157</v>
      </c>
      <c r="B666" s="307"/>
      <c r="C666" s="308" t="s">
        <v>942</v>
      </c>
      <c r="D666" s="308"/>
      <c r="E666" s="93" t="s">
        <v>360</v>
      </c>
      <c r="F666" s="93" t="s">
        <v>360</v>
      </c>
      <c r="G666" s="93" t="s">
        <v>465</v>
      </c>
      <c r="H666" s="93" t="s">
        <v>158</v>
      </c>
      <c r="I666" s="309">
        <v>205267.33</v>
      </c>
      <c r="J666" s="309"/>
      <c r="K666" s="309"/>
      <c r="L666" s="309">
        <v>205267.33</v>
      </c>
      <c r="M666" s="309"/>
      <c r="N666" s="310">
        <v>100</v>
      </c>
      <c r="O666" s="310"/>
      <c r="P666" s="310"/>
    </row>
    <row r="667" spans="1:16" ht="26.25" customHeight="1" x14ac:dyDescent="0.2">
      <c r="A667" s="306" t="s">
        <v>151</v>
      </c>
      <c r="B667" s="307"/>
      <c r="C667" s="308" t="s">
        <v>942</v>
      </c>
      <c r="D667" s="308"/>
      <c r="E667" s="93" t="s">
        <v>360</v>
      </c>
      <c r="F667" s="93" t="s">
        <v>360</v>
      </c>
      <c r="G667" s="93" t="s">
        <v>465</v>
      </c>
      <c r="H667" s="93" t="s">
        <v>152</v>
      </c>
      <c r="I667" s="309">
        <v>6017</v>
      </c>
      <c r="J667" s="309"/>
      <c r="K667" s="309"/>
      <c r="L667" s="309">
        <v>0</v>
      </c>
      <c r="M667" s="309"/>
      <c r="N667" s="310">
        <v>0</v>
      </c>
      <c r="O667" s="310"/>
      <c r="P667" s="310"/>
    </row>
    <row r="668" spans="1:16" ht="39.75" customHeight="1" x14ac:dyDescent="0.2">
      <c r="A668" s="306" t="s">
        <v>153</v>
      </c>
      <c r="B668" s="307"/>
      <c r="C668" s="308" t="s">
        <v>942</v>
      </c>
      <c r="D668" s="308"/>
      <c r="E668" s="93" t="s">
        <v>360</v>
      </c>
      <c r="F668" s="93" t="s">
        <v>360</v>
      </c>
      <c r="G668" s="93" t="s">
        <v>465</v>
      </c>
      <c r="H668" s="93" t="s">
        <v>154</v>
      </c>
      <c r="I668" s="309">
        <v>6017</v>
      </c>
      <c r="J668" s="309"/>
      <c r="K668" s="309"/>
      <c r="L668" s="309">
        <v>0</v>
      </c>
      <c r="M668" s="309"/>
      <c r="N668" s="310">
        <v>0</v>
      </c>
      <c r="O668" s="310"/>
      <c r="P668" s="310"/>
    </row>
    <row r="669" spans="1:16" ht="36.75" customHeight="1" x14ac:dyDescent="0.2">
      <c r="A669" s="306" t="s">
        <v>564</v>
      </c>
      <c r="B669" s="307"/>
      <c r="C669" s="308" t="s">
        <v>942</v>
      </c>
      <c r="D669" s="308"/>
      <c r="E669" s="93" t="s">
        <v>360</v>
      </c>
      <c r="F669" s="93" t="s">
        <v>360</v>
      </c>
      <c r="G669" s="93" t="s">
        <v>565</v>
      </c>
      <c r="H669" s="93"/>
      <c r="I669" s="309">
        <v>21268000</v>
      </c>
      <c r="J669" s="309"/>
      <c r="K669" s="309"/>
      <c r="L669" s="309">
        <v>21187462.190000001</v>
      </c>
      <c r="M669" s="309"/>
      <c r="N669" s="310">
        <v>99.621319305999634</v>
      </c>
      <c r="O669" s="310"/>
      <c r="P669" s="310"/>
    </row>
    <row r="670" spans="1:16" ht="62.25" customHeight="1" x14ac:dyDescent="0.2">
      <c r="A670" s="306" t="s">
        <v>566</v>
      </c>
      <c r="B670" s="307"/>
      <c r="C670" s="308" t="s">
        <v>942</v>
      </c>
      <c r="D670" s="308"/>
      <c r="E670" s="93" t="s">
        <v>360</v>
      </c>
      <c r="F670" s="93" t="s">
        <v>360</v>
      </c>
      <c r="G670" s="93" t="s">
        <v>567</v>
      </c>
      <c r="H670" s="93"/>
      <c r="I670" s="309">
        <v>20000000</v>
      </c>
      <c r="J670" s="309"/>
      <c r="K670" s="309"/>
      <c r="L670" s="309">
        <v>20000000</v>
      </c>
      <c r="M670" s="309"/>
      <c r="N670" s="310">
        <v>100</v>
      </c>
      <c r="O670" s="310"/>
      <c r="P670" s="310"/>
    </row>
    <row r="671" spans="1:16" ht="42" customHeight="1" x14ac:dyDescent="0.2">
      <c r="A671" s="306" t="s">
        <v>568</v>
      </c>
      <c r="B671" s="307"/>
      <c r="C671" s="308" t="s">
        <v>942</v>
      </c>
      <c r="D671" s="308"/>
      <c r="E671" s="93" t="s">
        <v>360</v>
      </c>
      <c r="F671" s="93" t="s">
        <v>360</v>
      </c>
      <c r="G671" s="93" t="s">
        <v>569</v>
      </c>
      <c r="H671" s="93"/>
      <c r="I671" s="309">
        <v>20000000</v>
      </c>
      <c r="J671" s="309"/>
      <c r="K671" s="309"/>
      <c r="L671" s="309">
        <v>20000000</v>
      </c>
      <c r="M671" s="309"/>
      <c r="N671" s="310">
        <v>100</v>
      </c>
      <c r="O671" s="310"/>
      <c r="P671" s="310"/>
    </row>
    <row r="672" spans="1:16" ht="38.25" customHeight="1" x14ac:dyDescent="0.2">
      <c r="A672" s="306" t="s">
        <v>151</v>
      </c>
      <c r="B672" s="307"/>
      <c r="C672" s="308" t="s">
        <v>942</v>
      </c>
      <c r="D672" s="308"/>
      <c r="E672" s="93" t="s">
        <v>360</v>
      </c>
      <c r="F672" s="93" t="s">
        <v>360</v>
      </c>
      <c r="G672" s="93" t="s">
        <v>569</v>
      </c>
      <c r="H672" s="93" t="s">
        <v>152</v>
      </c>
      <c r="I672" s="309">
        <v>20000000</v>
      </c>
      <c r="J672" s="309"/>
      <c r="K672" s="309"/>
      <c r="L672" s="309">
        <v>20000000</v>
      </c>
      <c r="M672" s="309"/>
      <c r="N672" s="310">
        <v>100</v>
      </c>
      <c r="O672" s="310"/>
      <c r="P672" s="310"/>
    </row>
    <row r="673" spans="1:16" ht="66.75" customHeight="1" x14ac:dyDescent="0.2">
      <c r="A673" s="306" t="s">
        <v>450</v>
      </c>
      <c r="B673" s="307"/>
      <c r="C673" s="308" t="s">
        <v>942</v>
      </c>
      <c r="D673" s="308"/>
      <c r="E673" s="93" t="s">
        <v>360</v>
      </c>
      <c r="F673" s="93" t="s">
        <v>360</v>
      </c>
      <c r="G673" s="93" t="s">
        <v>569</v>
      </c>
      <c r="H673" s="93" t="s">
        <v>451</v>
      </c>
      <c r="I673" s="309">
        <v>20000000</v>
      </c>
      <c r="J673" s="309"/>
      <c r="K673" s="309"/>
      <c r="L673" s="309">
        <v>20000000</v>
      </c>
      <c r="M673" s="309"/>
      <c r="N673" s="310">
        <v>100</v>
      </c>
      <c r="O673" s="310"/>
      <c r="P673" s="310"/>
    </row>
    <row r="674" spans="1:16" ht="66" customHeight="1" x14ac:dyDescent="0.2">
      <c r="A674" s="306" t="s">
        <v>570</v>
      </c>
      <c r="B674" s="307"/>
      <c r="C674" s="308" t="s">
        <v>942</v>
      </c>
      <c r="D674" s="308"/>
      <c r="E674" s="93" t="s">
        <v>360</v>
      </c>
      <c r="F674" s="93" t="s">
        <v>360</v>
      </c>
      <c r="G674" s="93" t="s">
        <v>571</v>
      </c>
      <c r="H674" s="93"/>
      <c r="I674" s="309">
        <v>1268000</v>
      </c>
      <c r="J674" s="309"/>
      <c r="K674" s="309"/>
      <c r="L674" s="309">
        <v>1187462.19</v>
      </c>
      <c r="M674" s="309"/>
      <c r="N674" s="310">
        <v>93.648437697160887</v>
      </c>
      <c r="O674" s="310"/>
      <c r="P674" s="310"/>
    </row>
    <row r="675" spans="1:16" ht="75" customHeight="1" x14ac:dyDescent="0.2">
      <c r="A675" s="306" t="s">
        <v>572</v>
      </c>
      <c r="B675" s="307"/>
      <c r="C675" s="308" t="s">
        <v>942</v>
      </c>
      <c r="D675" s="308"/>
      <c r="E675" s="93" t="s">
        <v>360</v>
      </c>
      <c r="F675" s="93" t="s">
        <v>360</v>
      </c>
      <c r="G675" s="93" t="s">
        <v>573</v>
      </c>
      <c r="H675" s="93"/>
      <c r="I675" s="309">
        <v>1268000</v>
      </c>
      <c r="J675" s="309"/>
      <c r="K675" s="309"/>
      <c r="L675" s="309">
        <v>1187462.19</v>
      </c>
      <c r="M675" s="309"/>
      <c r="N675" s="310">
        <v>93.648437697160887</v>
      </c>
      <c r="O675" s="310"/>
      <c r="P675" s="310"/>
    </row>
    <row r="676" spans="1:16" ht="88.5" customHeight="1" x14ac:dyDescent="0.2">
      <c r="A676" s="306" t="s">
        <v>94</v>
      </c>
      <c r="B676" s="307"/>
      <c r="C676" s="308" t="s">
        <v>942</v>
      </c>
      <c r="D676" s="308"/>
      <c r="E676" s="93" t="s">
        <v>360</v>
      </c>
      <c r="F676" s="93" t="s">
        <v>360</v>
      </c>
      <c r="G676" s="93" t="s">
        <v>573</v>
      </c>
      <c r="H676" s="93" t="s">
        <v>95</v>
      </c>
      <c r="I676" s="309">
        <v>1202000</v>
      </c>
      <c r="J676" s="309"/>
      <c r="K676" s="309"/>
      <c r="L676" s="309">
        <v>1187462.19</v>
      </c>
      <c r="M676" s="309"/>
      <c r="N676" s="310">
        <v>98.790531613976697</v>
      </c>
      <c r="O676" s="310"/>
      <c r="P676" s="310"/>
    </row>
    <row r="677" spans="1:16" ht="39.75" customHeight="1" x14ac:dyDescent="0.2">
      <c r="A677" s="306" t="s">
        <v>96</v>
      </c>
      <c r="B677" s="307"/>
      <c r="C677" s="308" t="s">
        <v>942</v>
      </c>
      <c r="D677" s="308"/>
      <c r="E677" s="93" t="s">
        <v>360</v>
      </c>
      <c r="F677" s="93" t="s">
        <v>360</v>
      </c>
      <c r="G677" s="93" t="s">
        <v>573</v>
      </c>
      <c r="H677" s="93" t="s">
        <v>97</v>
      </c>
      <c r="I677" s="309">
        <v>1202000</v>
      </c>
      <c r="J677" s="309"/>
      <c r="K677" s="309"/>
      <c r="L677" s="309">
        <v>1187462.19</v>
      </c>
      <c r="M677" s="309"/>
      <c r="N677" s="310">
        <v>98.790531613976697</v>
      </c>
      <c r="O677" s="310"/>
      <c r="P677" s="310"/>
    </row>
    <row r="678" spans="1:16" ht="42" customHeight="1" x14ac:dyDescent="0.2">
      <c r="A678" s="306" t="s">
        <v>110</v>
      </c>
      <c r="B678" s="307"/>
      <c r="C678" s="308" t="s">
        <v>942</v>
      </c>
      <c r="D678" s="308"/>
      <c r="E678" s="93" t="s">
        <v>360</v>
      </c>
      <c r="F678" s="93" t="s">
        <v>360</v>
      </c>
      <c r="G678" s="93" t="s">
        <v>573</v>
      </c>
      <c r="H678" s="93" t="s">
        <v>111</v>
      </c>
      <c r="I678" s="309">
        <v>66000</v>
      </c>
      <c r="J678" s="309"/>
      <c r="K678" s="309"/>
      <c r="L678" s="309">
        <v>0</v>
      </c>
      <c r="M678" s="309"/>
      <c r="N678" s="310">
        <v>0</v>
      </c>
      <c r="O678" s="310"/>
      <c r="P678" s="310"/>
    </row>
    <row r="679" spans="1:16" ht="42" customHeight="1" x14ac:dyDescent="0.2">
      <c r="A679" s="306" t="s">
        <v>112</v>
      </c>
      <c r="B679" s="307"/>
      <c r="C679" s="308" t="s">
        <v>942</v>
      </c>
      <c r="D679" s="308"/>
      <c r="E679" s="93" t="s">
        <v>360</v>
      </c>
      <c r="F679" s="93" t="s">
        <v>360</v>
      </c>
      <c r="G679" s="93" t="s">
        <v>573</v>
      </c>
      <c r="H679" s="93" t="s">
        <v>113</v>
      </c>
      <c r="I679" s="309">
        <v>66000</v>
      </c>
      <c r="J679" s="309"/>
      <c r="K679" s="309"/>
      <c r="L679" s="309">
        <v>0</v>
      </c>
      <c r="M679" s="309"/>
      <c r="N679" s="310">
        <v>0</v>
      </c>
      <c r="O679" s="310"/>
      <c r="P679" s="310"/>
    </row>
    <row r="680" spans="1:16" ht="46.5" customHeight="1" x14ac:dyDescent="0.2">
      <c r="A680" s="306" t="s">
        <v>86</v>
      </c>
      <c r="B680" s="307"/>
      <c r="C680" s="308" t="s">
        <v>942</v>
      </c>
      <c r="D680" s="308"/>
      <c r="E680" s="93" t="s">
        <v>360</v>
      </c>
      <c r="F680" s="93" t="s">
        <v>360</v>
      </c>
      <c r="G680" s="93" t="s">
        <v>87</v>
      </c>
      <c r="H680" s="93"/>
      <c r="I680" s="309">
        <v>114110221.23</v>
      </c>
      <c r="J680" s="309"/>
      <c r="K680" s="309"/>
      <c r="L680" s="309">
        <v>113186328.08</v>
      </c>
      <c r="M680" s="309"/>
      <c r="N680" s="310">
        <v>99.190350224509842</v>
      </c>
      <c r="O680" s="310"/>
      <c r="P680" s="310"/>
    </row>
    <row r="681" spans="1:16" ht="30" customHeight="1" x14ac:dyDescent="0.2">
      <c r="A681" s="306" t="s">
        <v>88</v>
      </c>
      <c r="B681" s="307"/>
      <c r="C681" s="308" t="s">
        <v>942</v>
      </c>
      <c r="D681" s="308"/>
      <c r="E681" s="93" t="s">
        <v>360</v>
      </c>
      <c r="F681" s="93" t="s">
        <v>360</v>
      </c>
      <c r="G681" s="93" t="s">
        <v>89</v>
      </c>
      <c r="H681" s="93"/>
      <c r="I681" s="309">
        <v>114110221.23</v>
      </c>
      <c r="J681" s="309"/>
      <c r="K681" s="309"/>
      <c r="L681" s="309">
        <v>113186328.08</v>
      </c>
      <c r="M681" s="309"/>
      <c r="N681" s="310">
        <v>99.190350224509842</v>
      </c>
      <c r="O681" s="310"/>
      <c r="P681" s="310"/>
    </row>
    <row r="682" spans="1:16" ht="46.5" customHeight="1" x14ac:dyDescent="0.2">
      <c r="A682" s="306" t="s">
        <v>90</v>
      </c>
      <c r="B682" s="307"/>
      <c r="C682" s="308" t="s">
        <v>942</v>
      </c>
      <c r="D682" s="308"/>
      <c r="E682" s="93" t="s">
        <v>360</v>
      </c>
      <c r="F682" s="93" t="s">
        <v>360</v>
      </c>
      <c r="G682" s="93" t="s">
        <v>91</v>
      </c>
      <c r="H682" s="93"/>
      <c r="I682" s="309">
        <v>114110221.23</v>
      </c>
      <c r="J682" s="309"/>
      <c r="K682" s="309"/>
      <c r="L682" s="309">
        <v>113186328.08</v>
      </c>
      <c r="M682" s="309"/>
      <c r="N682" s="310">
        <v>99.190350224509842</v>
      </c>
      <c r="O682" s="310"/>
      <c r="P682" s="310"/>
    </row>
    <row r="683" spans="1:16" ht="51.75" customHeight="1" x14ac:dyDescent="0.2">
      <c r="A683" s="306" t="s">
        <v>574</v>
      </c>
      <c r="B683" s="307"/>
      <c r="C683" s="308" t="s">
        <v>942</v>
      </c>
      <c r="D683" s="308"/>
      <c r="E683" s="93" t="s">
        <v>360</v>
      </c>
      <c r="F683" s="93" t="s">
        <v>360</v>
      </c>
      <c r="G683" s="93" t="s">
        <v>575</v>
      </c>
      <c r="H683" s="93"/>
      <c r="I683" s="309">
        <v>4947300</v>
      </c>
      <c r="J683" s="309"/>
      <c r="K683" s="309"/>
      <c r="L683" s="309">
        <v>4947300</v>
      </c>
      <c r="M683" s="309"/>
      <c r="N683" s="310">
        <v>100</v>
      </c>
      <c r="O683" s="310"/>
      <c r="P683" s="310"/>
    </row>
    <row r="684" spans="1:16" ht="74.25" customHeight="1" x14ac:dyDescent="0.2">
      <c r="A684" s="306" t="s">
        <v>94</v>
      </c>
      <c r="B684" s="307"/>
      <c r="C684" s="308" t="s">
        <v>942</v>
      </c>
      <c r="D684" s="308"/>
      <c r="E684" s="93" t="s">
        <v>360</v>
      </c>
      <c r="F684" s="93" t="s">
        <v>360</v>
      </c>
      <c r="G684" s="93" t="s">
        <v>575</v>
      </c>
      <c r="H684" s="93" t="s">
        <v>95</v>
      </c>
      <c r="I684" s="309">
        <v>4947300</v>
      </c>
      <c r="J684" s="309"/>
      <c r="K684" s="309"/>
      <c r="L684" s="309">
        <v>4947300</v>
      </c>
      <c r="M684" s="309"/>
      <c r="N684" s="310">
        <v>100</v>
      </c>
      <c r="O684" s="310"/>
      <c r="P684" s="310"/>
    </row>
    <row r="685" spans="1:16" ht="42" customHeight="1" x14ac:dyDescent="0.2">
      <c r="A685" s="306" t="s">
        <v>96</v>
      </c>
      <c r="B685" s="307"/>
      <c r="C685" s="308" t="s">
        <v>942</v>
      </c>
      <c r="D685" s="308"/>
      <c r="E685" s="93" t="s">
        <v>360</v>
      </c>
      <c r="F685" s="93" t="s">
        <v>360</v>
      </c>
      <c r="G685" s="93" t="s">
        <v>575</v>
      </c>
      <c r="H685" s="93" t="s">
        <v>97</v>
      </c>
      <c r="I685" s="309">
        <v>4947300</v>
      </c>
      <c r="J685" s="309"/>
      <c r="K685" s="309"/>
      <c r="L685" s="309">
        <v>4947300</v>
      </c>
      <c r="M685" s="309"/>
      <c r="N685" s="310">
        <v>100</v>
      </c>
      <c r="O685" s="310"/>
      <c r="P685" s="310"/>
    </row>
    <row r="686" spans="1:16" ht="52.5" customHeight="1" x14ac:dyDescent="0.2">
      <c r="A686" s="306" t="s">
        <v>229</v>
      </c>
      <c r="B686" s="307"/>
      <c r="C686" s="308" t="s">
        <v>942</v>
      </c>
      <c r="D686" s="308"/>
      <c r="E686" s="93" t="s">
        <v>360</v>
      </c>
      <c r="F686" s="93" t="s">
        <v>360</v>
      </c>
      <c r="G686" s="93" t="s">
        <v>230</v>
      </c>
      <c r="H686" s="93"/>
      <c r="I686" s="309">
        <v>109162921.23</v>
      </c>
      <c r="J686" s="309"/>
      <c r="K686" s="309"/>
      <c r="L686" s="309">
        <v>108239028.08</v>
      </c>
      <c r="M686" s="309"/>
      <c r="N686" s="310">
        <v>99.153656626636604</v>
      </c>
      <c r="O686" s="310"/>
      <c r="P686" s="310"/>
    </row>
    <row r="687" spans="1:16" ht="79.5" customHeight="1" x14ac:dyDescent="0.2">
      <c r="A687" s="306" t="s">
        <v>94</v>
      </c>
      <c r="B687" s="307"/>
      <c r="C687" s="308" t="s">
        <v>942</v>
      </c>
      <c r="D687" s="308"/>
      <c r="E687" s="93" t="s">
        <v>360</v>
      </c>
      <c r="F687" s="93" t="s">
        <v>360</v>
      </c>
      <c r="G687" s="93" t="s">
        <v>230</v>
      </c>
      <c r="H687" s="93" t="s">
        <v>95</v>
      </c>
      <c r="I687" s="309">
        <v>96171815.409999996</v>
      </c>
      <c r="J687" s="309"/>
      <c r="K687" s="309"/>
      <c r="L687" s="309">
        <v>95983753.540000007</v>
      </c>
      <c r="M687" s="309"/>
      <c r="N687" s="310">
        <v>99.804452199224642</v>
      </c>
      <c r="O687" s="310"/>
      <c r="P687" s="310"/>
    </row>
    <row r="688" spans="1:16" ht="27.75" customHeight="1" x14ac:dyDescent="0.2">
      <c r="A688" s="306" t="s">
        <v>209</v>
      </c>
      <c r="B688" s="307"/>
      <c r="C688" s="308" t="s">
        <v>942</v>
      </c>
      <c r="D688" s="308"/>
      <c r="E688" s="93" t="s">
        <v>360</v>
      </c>
      <c r="F688" s="93" t="s">
        <v>360</v>
      </c>
      <c r="G688" s="93" t="s">
        <v>230</v>
      </c>
      <c r="H688" s="93" t="s">
        <v>210</v>
      </c>
      <c r="I688" s="309">
        <v>96171815.409999996</v>
      </c>
      <c r="J688" s="309"/>
      <c r="K688" s="309"/>
      <c r="L688" s="309">
        <v>95983753.540000007</v>
      </c>
      <c r="M688" s="309"/>
      <c r="N688" s="310">
        <v>99.804452199224642</v>
      </c>
      <c r="O688" s="310"/>
      <c r="P688" s="310"/>
    </row>
    <row r="689" spans="1:16" ht="33.75" customHeight="1" x14ac:dyDescent="0.2">
      <c r="A689" s="306" t="s">
        <v>110</v>
      </c>
      <c r="B689" s="307"/>
      <c r="C689" s="308" t="s">
        <v>942</v>
      </c>
      <c r="D689" s="308"/>
      <c r="E689" s="93" t="s">
        <v>360</v>
      </c>
      <c r="F689" s="93" t="s">
        <v>360</v>
      </c>
      <c r="G689" s="93" t="s">
        <v>230</v>
      </c>
      <c r="H689" s="93" t="s">
        <v>111</v>
      </c>
      <c r="I689" s="309">
        <v>11831570.82</v>
      </c>
      <c r="J689" s="309"/>
      <c r="K689" s="309"/>
      <c r="L689" s="309">
        <v>11095802.18</v>
      </c>
      <c r="M689" s="309"/>
      <c r="N689" s="310">
        <v>93.781310603692091</v>
      </c>
      <c r="O689" s="310"/>
      <c r="P689" s="310"/>
    </row>
    <row r="690" spans="1:16" ht="60" customHeight="1" x14ac:dyDescent="0.2">
      <c r="A690" s="306" t="s">
        <v>112</v>
      </c>
      <c r="B690" s="307"/>
      <c r="C690" s="308" t="s">
        <v>942</v>
      </c>
      <c r="D690" s="308"/>
      <c r="E690" s="93" t="s">
        <v>360</v>
      </c>
      <c r="F690" s="93" t="s">
        <v>360</v>
      </c>
      <c r="G690" s="93" t="s">
        <v>230</v>
      </c>
      <c r="H690" s="93" t="s">
        <v>113</v>
      </c>
      <c r="I690" s="309">
        <v>11831570.82</v>
      </c>
      <c r="J690" s="309"/>
      <c r="K690" s="309"/>
      <c r="L690" s="309">
        <v>11095802.18</v>
      </c>
      <c r="M690" s="309"/>
      <c r="N690" s="310">
        <v>93.781310603692091</v>
      </c>
      <c r="O690" s="310"/>
      <c r="P690" s="310"/>
    </row>
    <row r="691" spans="1:16" ht="29.25" customHeight="1" x14ac:dyDescent="0.2">
      <c r="A691" s="306" t="s">
        <v>151</v>
      </c>
      <c r="B691" s="307"/>
      <c r="C691" s="308" t="s">
        <v>942</v>
      </c>
      <c r="D691" s="308"/>
      <c r="E691" s="93" t="s">
        <v>360</v>
      </c>
      <c r="F691" s="93" t="s">
        <v>360</v>
      </c>
      <c r="G691" s="93" t="s">
        <v>230</v>
      </c>
      <c r="H691" s="93" t="s">
        <v>152</v>
      </c>
      <c r="I691" s="309">
        <v>1159535</v>
      </c>
      <c r="J691" s="309"/>
      <c r="K691" s="309"/>
      <c r="L691" s="309">
        <v>1159472.3600000001</v>
      </c>
      <c r="M691" s="309"/>
      <c r="N691" s="310">
        <v>99.994597834476764</v>
      </c>
      <c r="O691" s="310"/>
      <c r="P691" s="310"/>
    </row>
    <row r="692" spans="1:16" ht="32.25" customHeight="1" x14ac:dyDescent="0.2">
      <c r="A692" s="306" t="s">
        <v>153</v>
      </c>
      <c r="B692" s="307"/>
      <c r="C692" s="308" t="s">
        <v>942</v>
      </c>
      <c r="D692" s="308"/>
      <c r="E692" s="93" t="s">
        <v>360</v>
      </c>
      <c r="F692" s="93" t="s">
        <v>360</v>
      </c>
      <c r="G692" s="93" t="s">
        <v>230</v>
      </c>
      <c r="H692" s="93" t="s">
        <v>154</v>
      </c>
      <c r="I692" s="309">
        <v>1159535</v>
      </c>
      <c r="J692" s="309"/>
      <c r="K692" s="309"/>
      <c r="L692" s="309">
        <v>1159472.3600000001</v>
      </c>
      <c r="M692" s="309"/>
      <c r="N692" s="310">
        <v>99.994597834476764</v>
      </c>
      <c r="O692" s="310"/>
      <c r="P692" s="310"/>
    </row>
    <row r="693" spans="1:16" ht="28.5" customHeight="1" x14ac:dyDescent="0.2">
      <c r="A693" s="306" t="s">
        <v>98</v>
      </c>
      <c r="B693" s="307"/>
      <c r="C693" s="308" t="s">
        <v>942</v>
      </c>
      <c r="D693" s="308"/>
      <c r="E693" s="93" t="s">
        <v>360</v>
      </c>
      <c r="F693" s="93" t="s">
        <v>360</v>
      </c>
      <c r="G693" s="93" t="s">
        <v>99</v>
      </c>
      <c r="H693" s="93"/>
      <c r="I693" s="309">
        <v>350000</v>
      </c>
      <c r="J693" s="309"/>
      <c r="K693" s="309"/>
      <c r="L693" s="309">
        <v>350000</v>
      </c>
      <c r="M693" s="309"/>
      <c r="N693" s="310">
        <v>100</v>
      </c>
      <c r="O693" s="310"/>
      <c r="P693" s="310"/>
    </row>
    <row r="694" spans="1:16" ht="28.5" customHeight="1" x14ac:dyDescent="0.2">
      <c r="A694" s="306" t="s">
        <v>266</v>
      </c>
      <c r="B694" s="307"/>
      <c r="C694" s="308" t="s">
        <v>942</v>
      </c>
      <c r="D694" s="308"/>
      <c r="E694" s="93" t="s">
        <v>360</v>
      </c>
      <c r="F694" s="93" t="s">
        <v>360</v>
      </c>
      <c r="G694" s="93" t="s">
        <v>267</v>
      </c>
      <c r="H694" s="93"/>
      <c r="I694" s="309">
        <v>350000</v>
      </c>
      <c r="J694" s="309"/>
      <c r="K694" s="309"/>
      <c r="L694" s="309">
        <v>350000</v>
      </c>
      <c r="M694" s="309"/>
      <c r="N694" s="310">
        <v>100</v>
      </c>
      <c r="O694" s="310"/>
      <c r="P694" s="310"/>
    </row>
    <row r="695" spans="1:16" ht="31.5" customHeight="1" x14ac:dyDescent="0.2">
      <c r="A695" s="306" t="s">
        <v>151</v>
      </c>
      <c r="B695" s="307"/>
      <c r="C695" s="308" t="s">
        <v>942</v>
      </c>
      <c r="D695" s="308"/>
      <c r="E695" s="93" t="s">
        <v>360</v>
      </c>
      <c r="F695" s="93" t="s">
        <v>360</v>
      </c>
      <c r="G695" s="93" t="s">
        <v>267</v>
      </c>
      <c r="H695" s="93" t="s">
        <v>152</v>
      </c>
      <c r="I695" s="309">
        <v>350000</v>
      </c>
      <c r="J695" s="309"/>
      <c r="K695" s="309"/>
      <c r="L695" s="309">
        <v>350000</v>
      </c>
      <c r="M695" s="309"/>
      <c r="N695" s="310">
        <v>100</v>
      </c>
      <c r="O695" s="310"/>
      <c r="P695" s="310"/>
    </row>
    <row r="696" spans="1:16" ht="27" customHeight="1" x14ac:dyDescent="0.2">
      <c r="A696" s="306" t="s">
        <v>264</v>
      </c>
      <c r="B696" s="307"/>
      <c r="C696" s="308" t="s">
        <v>942</v>
      </c>
      <c r="D696" s="308"/>
      <c r="E696" s="93" t="s">
        <v>360</v>
      </c>
      <c r="F696" s="93" t="s">
        <v>360</v>
      </c>
      <c r="G696" s="93" t="s">
        <v>267</v>
      </c>
      <c r="H696" s="93" t="s">
        <v>265</v>
      </c>
      <c r="I696" s="309">
        <v>350000</v>
      </c>
      <c r="J696" s="309"/>
      <c r="K696" s="309"/>
      <c r="L696" s="309">
        <v>350000</v>
      </c>
      <c r="M696" s="309"/>
      <c r="N696" s="310">
        <v>100</v>
      </c>
      <c r="O696" s="310"/>
      <c r="P696" s="310"/>
    </row>
    <row r="697" spans="1:16" ht="33.75" customHeight="1" x14ac:dyDescent="0.2">
      <c r="A697" s="423" t="s">
        <v>576</v>
      </c>
      <c r="B697" s="424"/>
      <c r="C697" s="352" t="s">
        <v>942</v>
      </c>
      <c r="D697" s="352"/>
      <c r="E697" s="96" t="s">
        <v>186</v>
      </c>
      <c r="F697" s="96"/>
      <c r="G697" s="96"/>
      <c r="H697" s="96"/>
      <c r="I697" s="353">
        <v>37706043.289999999</v>
      </c>
      <c r="J697" s="353"/>
      <c r="K697" s="353"/>
      <c r="L697" s="353">
        <v>36419069.009999998</v>
      </c>
      <c r="M697" s="353"/>
      <c r="N697" s="425">
        <v>96.586822249946024</v>
      </c>
      <c r="O697" s="425"/>
      <c r="P697" s="425"/>
    </row>
    <row r="698" spans="1:16" ht="32.25" customHeight="1" x14ac:dyDescent="0.2">
      <c r="A698" s="420" t="s">
        <v>577</v>
      </c>
      <c r="B698" s="421"/>
      <c r="C698" s="375" t="s">
        <v>942</v>
      </c>
      <c r="D698" s="375"/>
      <c r="E698" s="97" t="s">
        <v>186</v>
      </c>
      <c r="F698" s="97" t="s">
        <v>83</v>
      </c>
      <c r="G698" s="97"/>
      <c r="H698" s="97"/>
      <c r="I698" s="376">
        <v>984000</v>
      </c>
      <c r="J698" s="376"/>
      <c r="K698" s="376"/>
      <c r="L698" s="376">
        <v>849460</v>
      </c>
      <c r="M698" s="376"/>
      <c r="N698" s="422">
        <v>86.327235772357724</v>
      </c>
      <c r="O698" s="422"/>
      <c r="P698" s="422"/>
    </row>
    <row r="699" spans="1:16" ht="29.25" customHeight="1" x14ac:dyDescent="0.2">
      <c r="A699" s="306" t="s">
        <v>370</v>
      </c>
      <c r="B699" s="307"/>
      <c r="C699" s="308" t="s">
        <v>942</v>
      </c>
      <c r="D699" s="308"/>
      <c r="E699" s="93" t="s">
        <v>186</v>
      </c>
      <c r="F699" s="93" t="s">
        <v>83</v>
      </c>
      <c r="G699" s="93" t="s">
        <v>371</v>
      </c>
      <c r="H699" s="93"/>
      <c r="I699" s="309">
        <v>984000</v>
      </c>
      <c r="J699" s="309"/>
      <c r="K699" s="309"/>
      <c r="L699" s="309">
        <v>849460</v>
      </c>
      <c r="M699" s="309"/>
      <c r="N699" s="310">
        <v>86.327235772357724</v>
      </c>
      <c r="O699" s="310"/>
      <c r="P699" s="310"/>
    </row>
    <row r="700" spans="1:16" ht="27" customHeight="1" x14ac:dyDescent="0.2">
      <c r="A700" s="306" t="s">
        <v>578</v>
      </c>
      <c r="B700" s="307"/>
      <c r="C700" s="308" t="s">
        <v>942</v>
      </c>
      <c r="D700" s="308"/>
      <c r="E700" s="93" t="s">
        <v>186</v>
      </c>
      <c r="F700" s="93" t="s">
        <v>83</v>
      </c>
      <c r="G700" s="93" t="s">
        <v>579</v>
      </c>
      <c r="H700" s="93"/>
      <c r="I700" s="309">
        <v>984000</v>
      </c>
      <c r="J700" s="309"/>
      <c r="K700" s="309"/>
      <c r="L700" s="309">
        <v>849460</v>
      </c>
      <c r="M700" s="309"/>
      <c r="N700" s="310">
        <v>86.327235772357724</v>
      </c>
      <c r="O700" s="310"/>
      <c r="P700" s="310"/>
    </row>
    <row r="701" spans="1:16" ht="43.5" customHeight="1" x14ac:dyDescent="0.2">
      <c r="A701" s="306" t="s">
        <v>580</v>
      </c>
      <c r="B701" s="307"/>
      <c r="C701" s="308" t="s">
        <v>942</v>
      </c>
      <c r="D701" s="308"/>
      <c r="E701" s="93" t="s">
        <v>186</v>
      </c>
      <c r="F701" s="93" t="s">
        <v>83</v>
      </c>
      <c r="G701" s="93" t="s">
        <v>581</v>
      </c>
      <c r="H701" s="93"/>
      <c r="I701" s="309">
        <v>850000</v>
      </c>
      <c r="J701" s="309"/>
      <c r="K701" s="309"/>
      <c r="L701" s="309">
        <v>849460</v>
      </c>
      <c r="M701" s="309"/>
      <c r="N701" s="310">
        <v>99.936470588235295</v>
      </c>
      <c r="O701" s="310"/>
      <c r="P701" s="310"/>
    </row>
    <row r="702" spans="1:16" ht="39" customHeight="1" x14ac:dyDescent="0.2">
      <c r="A702" s="306" t="s">
        <v>582</v>
      </c>
      <c r="B702" s="307"/>
      <c r="C702" s="308" t="s">
        <v>942</v>
      </c>
      <c r="D702" s="308"/>
      <c r="E702" s="93" t="s">
        <v>186</v>
      </c>
      <c r="F702" s="93" t="s">
        <v>83</v>
      </c>
      <c r="G702" s="93" t="s">
        <v>583</v>
      </c>
      <c r="H702" s="93"/>
      <c r="I702" s="309">
        <v>850000</v>
      </c>
      <c r="J702" s="309"/>
      <c r="K702" s="309"/>
      <c r="L702" s="309">
        <v>849460</v>
      </c>
      <c r="M702" s="309"/>
      <c r="N702" s="310">
        <v>99.936470588235295</v>
      </c>
      <c r="O702" s="310"/>
      <c r="P702" s="310"/>
    </row>
    <row r="703" spans="1:16" ht="43.5" customHeight="1" x14ac:dyDescent="0.2">
      <c r="A703" s="306" t="s">
        <v>110</v>
      </c>
      <c r="B703" s="307"/>
      <c r="C703" s="308" t="s">
        <v>942</v>
      </c>
      <c r="D703" s="308"/>
      <c r="E703" s="93" t="s">
        <v>186</v>
      </c>
      <c r="F703" s="93" t="s">
        <v>83</v>
      </c>
      <c r="G703" s="93" t="s">
        <v>583</v>
      </c>
      <c r="H703" s="93" t="s">
        <v>111</v>
      </c>
      <c r="I703" s="309">
        <v>850000</v>
      </c>
      <c r="J703" s="309"/>
      <c r="K703" s="309"/>
      <c r="L703" s="309">
        <v>849460</v>
      </c>
      <c r="M703" s="309"/>
      <c r="N703" s="310">
        <v>99.936470588235295</v>
      </c>
      <c r="O703" s="310"/>
      <c r="P703" s="310"/>
    </row>
    <row r="704" spans="1:16" ht="47.25" customHeight="1" x14ac:dyDescent="0.2">
      <c r="A704" s="306" t="s">
        <v>112</v>
      </c>
      <c r="B704" s="307"/>
      <c r="C704" s="308" t="s">
        <v>942</v>
      </c>
      <c r="D704" s="308"/>
      <c r="E704" s="93" t="s">
        <v>186</v>
      </c>
      <c r="F704" s="93" t="s">
        <v>83</v>
      </c>
      <c r="G704" s="93" t="s">
        <v>583</v>
      </c>
      <c r="H704" s="93" t="s">
        <v>113</v>
      </c>
      <c r="I704" s="309">
        <v>850000</v>
      </c>
      <c r="J704" s="309"/>
      <c r="K704" s="309"/>
      <c r="L704" s="309">
        <v>849460</v>
      </c>
      <c r="M704" s="309"/>
      <c r="N704" s="310">
        <v>99.936470588235295</v>
      </c>
      <c r="O704" s="310"/>
      <c r="P704" s="310"/>
    </row>
    <row r="705" spans="1:16" ht="52.5" customHeight="1" x14ac:dyDescent="0.2">
      <c r="A705" s="306" t="s">
        <v>584</v>
      </c>
      <c r="B705" s="307"/>
      <c r="C705" s="308" t="s">
        <v>942</v>
      </c>
      <c r="D705" s="308"/>
      <c r="E705" s="93" t="s">
        <v>186</v>
      </c>
      <c r="F705" s="93" t="s">
        <v>83</v>
      </c>
      <c r="G705" s="93" t="s">
        <v>585</v>
      </c>
      <c r="H705" s="93"/>
      <c r="I705" s="309">
        <v>134000</v>
      </c>
      <c r="J705" s="309"/>
      <c r="K705" s="309"/>
      <c r="L705" s="309">
        <v>0</v>
      </c>
      <c r="M705" s="309"/>
      <c r="N705" s="310">
        <v>0</v>
      </c>
      <c r="O705" s="310"/>
      <c r="P705" s="310"/>
    </row>
    <row r="706" spans="1:16" ht="40.5" customHeight="1" x14ac:dyDescent="0.2">
      <c r="A706" s="306" t="s">
        <v>586</v>
      </c>
      <c r="B706" s="307"/>
      <c r="C706" s="308" t="s">
        <v>942</v>
      </c>
      <c r="D706" s="308"/>
      <c r="E706" s="93" t="s">
        <v>186</v>
      </c>
      <c r="F706" s="93" t="s">
        <v>83</v>
      </c>
      <c r="G706" s="93" t="s">
        <v>587</v>
      </c>
      <c r="H706" s="93"/>
      <c r="I706" s="309">
        <v>134000</v>
      </c>
      <c r="J706" s="309"/>
      <c r="K706" s="309"/>
      <c r="L706" s="309">
        <v>0</v>
      </c>
      <c r="M706" s="309"/>
      <c r="N706" s="310">
        <v>0</v>
      </c>
      <c r="O706" s="310"/>
      <c r="P706" s="310"/>
    </row>
    <row r="707" spans="1:16" ht="44.25" customHeight="1" x14ac:dyDescent="0.2">
      <c r="A707" s="306" t="s">
        <v>110</v>
      </c>
      <c r="B707" s="307"/>
      <c r="C707" s="308" t="s">
        <v>942</v>
      </c>
      <c r="D707" s="308"/>
      <c r="E707" s="93" t="s">
        <v>186</v>
      </c>
      <c r="F707" s="93" t="s">
        <v>83</v>
      </c>
      <c r="G707" s="93" t="s">
        <v>587</v>
      </c>
      <c r="H707" s="93" t="s">
        <v>111</v>
      </c>
      <c r="I707" s="309">
        <v>134000</v>
      </c>
      <c r="J707" s="309"/>
      <c r="K707" s="309"/>
      <c r="L707" s="309">
        <v>0</v>
      </c>
      <c r="M707" s="309"/>
      <c r="N707" s="310">
        <v>0</v>
      </c>
      <c r="O707" s="310"/>
      <c r="P707" s="310"/>
    </row>
    <row r="708" spans="1:16" ht="52.5" customHeight="1" x14ac:dyDescent="0.2">
      <c r="A708" s="306" t="s">
        <v>112</v>
      </c>
      <c r="B708" s="307"/>
      <c r="C708" s="308" t="s">
        <v>942</v>
      </c>
      <c r="D708" s="308"/>
      <c r="E708" s="93" t="s">
        <v>186</v>
      </c>
      <c r="F708" s="93" t="s">
        <v>83</v>
      </c>
      <c r="G708" s="93" t="s">
        <v>587</v>
      </c>
      <c r="H708" s="93" t="s">
        <v>113</v>
      </c>
      <c r="I708" s="309">
        <v>134000</v>
      </c>
      <c r="J708" s="309"/>
      <c r="K708" s="309"/>
      <c r="L708" s="309">
        <v>0</v>
      </c>
      <c r="M708" s="309"/>
      <c r="N708" s="310">
        <v>0</v>
      </c>
      <c r="O708" s="310"/>
      <c r="P708" s="310"/>
    </row>
    <row r="709" spans="1:16" ht="42" customHeight="1" x14ac:dyDescent="0.2">
      <c r="A709" s="420" t="s">
        <v>588</v>
      </c>
      <c r="B709" s="421"/>
      <c r="C709" s="375" t="s">
        <v>942</v>
      </c>
      <c r="D709" s="375"/>
      <c r="E709" s="97" t="s">
        <v>186</v>
      </c>
      <c r="F709" s="97" t="s">
        <v>103</v>
      </c>
      <c r="G709" s="97"/>
      <c r="H709" s="97"/>
      <c r="I709" s="376">
        <v>13228332.26</v>
      </c>
      <c r="J709" s="376"/>
      <c r="K709" s="376"/>
      <c r="L709" s="376">
        <v>12075897.98</v>
      </c>
      <c r="M709" s="376"/>
      <c r="N709" s="422">
        <v>91.288136271835683</v>
      </c>
      <c r="O709" s="422"/>
      <c r="P709" s="422"/>
    </row>
    <row r="710" spans="1:16" ht="38.25" customHeight="1" x14ac:dyDescent="0.2">
      <c r="A710" s="306" t="s">
        <v>370</v>
      </c>
      <c r="B710" s="307"/>
      <c r="C710" s="308" t="s">
        <v>942</v>
      </c>
      <c r="D710" s="308"/>
      <c r="E710" s="93" t="s">
        <v>186</v>
      </c>
      <c r="F710" s="93" t="s">
        <v>103</v>
      </c>
      <c r="G710" s="93" t="s">
        <v>371</v>
      </c>
      <c r="H710" s="93"/>
      <c r="I710" s="309">
        <v>13228332.26</v>
      </c>
      <c r="J710" s="309"/>
      <c r="K710" s="309"/>
      <c r="L710" s="309">
        <v>12075897.98</v>
      </c>
      <c r="M710" s="309"/>
      <c r="N710" s="310">
        <v>91.288136271835683</v>
      </c>
      <c r="O710" s="310"/>
      <c r="P710" s="310"/>
    </row>
    <row r="711" spans="1:16" ht="44.25" customHeight="1" x14ac:dyDescent="0.2">
      <c r="A711" s="306" t="s">
        <v>372</v>
      </c>
      <c r="B711" s="307"/>
      <c r="C711" s="308" t="s">
        <v>942</v>
      </c>
      <c r="D711" s="308"/>
      <c r="E711" s="93" t="s">
        <v>186</v>
      </c>
      <c r="F711" s="93" t="s">
        <v>103</v>
      </c>
      <c r="G711" s="93" t="s">
        <v>373</v>
      </c>
      <c r="H711" s="93"/>
      <c r="I711" s="309">
        <v>6469242.2599999998</v>
      </c>
      <c r="J711" s="309"/>
      <c r="K711" s="309"/>
      <c r="L711" s="309">
        <v>6455830.2000000002</v>
      </c>
      <c r="M711" s="309"/>
      <c r="N711" s="310">
        <v>99.792679583466409</v>
      </c>
      <c r="O711" s="310"/>
      <c r="P711" s="310"/>
    </row>
    <row r="712" spans="1:16" ht="41.25" customHeight="1" x14ac:dyDescent="0.2">
      <c r="A712" s="306" t="s">
        <v>374</v>
      </c>
      <c r="B712" s="307"/>
      <c r="C712" s="308" t="s">
        <v>942</v>
      </c>
      <c r="D712" s="308"/>
      <c r="E712" s="93" t="s">
        <v>186</v>
      </c>
      <c r="F712" s="93" t="s">
        <v>103</v>
      </c>
      <c r="G712" s="93" t="s">
        <v>375</v>
      </c>
      <c r="H712" s="93"/>
      <c r="I712" s="309">
        <v>6469242.2599999998</v>
      </c>
      <c r="J712" s="309"/>
      <c r="K712" s="309"/>
      <c r="L712" s="309">
        <v>6455830.2000000002</v>
      </c>
      <c r="M712" s="309"/>
      <c r="N712" s="310">
        <v>99.792679583466409</v>
      </c>
      <c r="O712" s="310"/>
      <c r="P712" s="310"/>
    </row>
    <row r="713" spans="1:16" ht="37.5" customHeight="1" x14ac:dyDescent="0.2">
      <c r="A713" s="306" t="s">
        <v>589</v>
      </c>
      <c r="B713" s="307"/>
      <c r="C713" s="308" t="s">
        <v>942</v>
      </c>
      <c r="D713" s="308"/>
      <c r="E713" s="93" t="s">
        <v>186</v>
      </c>
      <c r="F713" s="93" t="s">
        <v>103</v>
      </c>
      <c r="G713" s="93" t="s">
        <v>590</v>
      </c>
      <c r="H713" s="93"/>
      <c r="I713" s="309">
        <v>6469242.2599999998</v>
      </c>
      <c r="J713" s="309"/>
      <c r="K713" s="309"/>
      <c r="L713" s="309">
        <v>6455830.2000000002</v>
      </c>
      <c r="M713" s="309"/>
      <c r="N713" s="310">
        <v>99.792679583466409</v>
      </c>
      <c r="O713" s="310"/>
      <c r="P713" s="310"/>
    </row>
    <row r="714" spans="1:16" ht="42" customHeight="1" x14ac:dyDescent="0.2">
      <c r="A714" s="306" t="s">
        <v>110</v>
      </c>
      <c r="B714" s="307"/>
      <c r="C714" s="308" t="s">
        <v>942</v>
      </c>
      <c r="D714" s="308"/>
      <c r="E714" s="93" t="s">
        <v>186</v>
      </c>
      <c r="F714" s="93" t="s">
        <v>103</v>
      </c>
      <c r="G714" s="93" t="s">
        <v>590</v>
      </c>
      <c r="H714" s="93" t="s">
        <v>111</v>
      </c>
      <c r="I714" s="309">
        <v>6469242.2599999998</v>
      </c>
      <c r="J714" s="309"/>
      <c r="K714" s="309"/>
      <c r="L714" s="309">
        <v>6455830.2000000002</v>
      </c>
      <c r="M714" s="309"/>
      <c r="N714" s="310">
        <v>99.792679583466409</v>
      </c>
      <c r="O714" s="310"/>
      <c r="P714" s="310"/>
    </row>
    <row r="715" spans="1:16" ht="43.5" customHeight="1" x14ac:dyDescent="0.2">
      <c r="A715" s="306" t="s">
        <v>112</v>
      </c>
      <c r="B715" s="307"/>
      <c r="C715" s="308" t="s">
        <v>942</v>
      </c>
      <c r="D715" s="308"/>
      <c r="E715" s="93" t="s">
        <v>186</v>
      </c>
      <c r="F715" s="93" t="s">
        <v>103</v>
      </c>
      <c r="G715" s="93" t="s">
        <v>590</v>
      </c>
      <c r="H715" s="93" t="s">
        <v>113</v>
      </c>
      <c r="I715" s="309">
        <v>6469242.2599999998</v>
      </c>
      <c r="J715" s="309"/>
      <c r="K715" s="309"/>
      <c r="L715" s="309">
        <v>6455830.2000000002</v>
      </c>
      <c r="M715" s="309"/>
      <c r="N715" s="310">
        <v>99.792679583466409</v>
      </c>
      <c r="O715" s="310"/>
      <c r="P715" s="310"/>
    </row>
    <row r="716" spans="1:16" ht="27" customHeight="1" x14ac:dyDescent="0.2">
      <c r="A716" s="306" t="s">
        <v>591</v>
      </c>
      <c r="B716" s="307"/>
      <c r="C716" s="308" t="s">
        <v>942</v>
      </c>
      <c r="D716" s="308"/>
      <c r="E716" s="93" t="s">
        <v>186</v>
      </c>
      <c r="F716" s="93" t="s">
        <v>103</v>
      </c>
      <c r="G716" s="93" t="s">
        <v>592</v>
      </c>
      <c r="H716" s="93"/>
      <c r="I716" s="309">
        <v>6759090</v>
      </c>
      <c r="J716" s="309"/>
      <c r="K716" s="309"/>
      <c r="L716" s="309">
        <v>5620067.7800000003</v>
      </c>
      <c r="M716" s="309"/>
      <c r="N716" s="310">
        <v>83.148290376367243</v>
      </c>
      <c r="O716" s="310"/>
      <c r="P716" s="310"/>
    </row>
    <row r="717" spans="1:16" ht="36" customHeight="1" x14ac:dyDescent="0.2">
      <c r="A717" s="306" t="s">
        <v>593</v>
      </c>
      <c r="B717" s="307"/>
      <c r="C717" s="308" t="s">
        <v>942</v>
      </c>
      <c r="D717" s="308"/>
      <c r="E717" s="93" t="s">
        <v>186</v>
      </c>
      <c r="F717" s="93" t="s">
        <v>103</v>
      </c>
      <c r="G717" s="93" t="s">
        <v>594</v>
      </c>
      <c r="H717" s="93"/>
      <c r="I717" s="309">
        <v>6343790</v>
      </c>
      <c r="J717" s="309"/>
      <c r="K717" s="309"/>
      <c r="L717" s="309">
        <v>5205467.78</v>
      </c>
      <c r="M717" s="309"/>
      <c r="N717" s="310">
        <v>82.056117557485351</v>
      </c>
      <c r="O717" s="310"/>
      <c r="P717" s="310"/>
    </row>
    <row r="718" spans="1:16" ht="107.25" customHeight="1" x14ac:dyDescent="0.2">
      <c r="A718" s="306" t="s">
        <v>595</v>
      </c>
      <c r="B718" s="307"/>
      <c r="C718" s="308" t="s">
        <v>942</v>
      </c>
      <c r="D718" s="308"/>
      <c r="E718" s="93" t="s">
        <v>186</v>
      </c>
      <c r="F718" s="93" t="s">
        <v>103</v>
      </c>
      <c r="G718" s="93" t="s">
        <v>596</v>
      </c>
      <c r="H718" s="93"/>
      <c r="I718" s="309">
        <v>6343790</v>
      </c>
      <c r="J718" s="309"/>
      <c r="K718" s="309"/>
      <c r="L718" s="309">
        <v>5205467.78</v>
      </c>
      <c r="M718" s="309"/>
      <c r="N718" s="310">
        <v>82.056117557485351</v>
      </c>
      <c r="O718" s="310"/>
      <c r="P718" s="310"/>
    </row>
    <row r="719" spans="1:16" ht="82.5" customHeight="1" x14ac:dyDescent="0.2">
      <c r="A719" s="306" t="s">
        <v>94</v>
      </c>
      <c r="B719" s="307"/>
      <c r="C719" s="308" t="s">
        <v>942</v>
      </c>
      <c r="D719" s="308"/>
      <c r="E719" s="93" t="s">
        <v>186</v>
      </c>
      <c r="F719" s="93" t="s">
        <v>103</v>
      </c>
      <c r="G719" s="93" t="s">
        <v>596</v>
      </c>
      <c r="H719" s="93" t="s">
        <v>95</v>
      </c>
      <c r="I719" s="309">
        <v>268713.53999999998</v>
      </c>
      <c r="J719" s="309"/>
      <c r="K719" s="309"/>
      <c r="L719" s="309">
        <v>257769.78</v>
      </c>
      <c r="M719" s="309"/>
      <c r="N719" s="310">
        <v>95.927350739378454</v>
      </c>
      <c r="O719" s="310"/>
      <c r="P719" s="310"/>
    </row>
    <row r="720" spans="1:16" ht="34.5" customHeight="1" x14ac:dyDescent="0.2">
      <c r="A720" s="306" t="s">
        <v>209</v>
      </c>
      <c r="B720" s="307"/>
      <c r="C720" s="308" t="s">
        <v>942</v>
      </c>
      <c r="D720" s="308"/>
      <c r="E720" s="93" t="s">
        <v>186</v>
      </c>
      <c r="F720" s="93" t="s">
        <v>103</v>
      </c>
      <c r="G720" s="93" t="s">
        <v>596</v>
      </c>
      <c r="H720" s="93" t="s">
        <v>210</v>
      </c>
      <c r="I720" s="309">
        <v>268713.53999999998</v>
      </c>
      <c r="J720" s="309"/>
      <c r="K720" s="309"/>
      <c r="L720" s="309">
        <v>257769.78</v>
      </c>
      <c r="M720" s="309"/>
      <c r="N720" s="310">
        <v>95.927350739378454</v>
      </c>
      <c r="O720" s="310"/>
      <c r="P720" s="310"/>
    </row>
    <row r="721" spans="1:16" ht="41.25" customHeight="1" x14ac:dyDescent="0.2">
      <c r="A721" s="306" t="s">
        <v>110</v>
      </c>
      <c r="B721" s="307"/>
      <c r="C721" s="308" t="s">
        <v>942</v>
      </c>
      <c r="D721" s="308"/>
      <c r="E721" s="93" t="s">
        <v>186</v>
      </c>
      <c r="F721" s="93" t="s">
        <v>103</v>
      </c>
      <c r="G721" s="93" t="s">
        <v>596</v>
      </c>
      <c r="H721" s="93" t="s">
        <v>111</v>
      </c>
      <c r="I721" s="309">
        <v>6075076.46</v>
      </c>
      <c r="J721" s="309"/>
      <c r="K721" s="309"/>
      <c r="L721" s="309">
        <v>4947698</v>
      </c>
      <c r="M721" s="309"/>
      <c r="N721" s="310">
        <v>81.44256344059248</v>
      </c>
      <c r="O721" s="310"/>
      <c r="P721" s="310"/>
    </row>
    <row r="722" spans="1:16" ht="39.75" customHeight="1" x14ac:dyDescent="0.2">
      <c r="A722" s="306" t="s">
        <v>112</v>
      </c>
      <c r="B722" s="307"/>
      <c r="C722" s="308" t="s">
        <v>942</v>
      </c>
      <c r="D722" s="308"/>
      <c r="E722" s="93" t="s">
        <v>186</v>
      </c>
      <c r="F722" s="93" t="s">
        <v>103</v>
      </c>
      <c r="G722" s="93" t="s">
        <v>596</v>
      </c>
      <c r="H722" s="93" t="s">
        <v>113</v>
      </c>
      <c r="I722" s="309">
        <v>6075076.46</v>
      </c>
      <c r="J722" s="309"/>
      <c r="K722" s="309"/>
      <c r="L722" s="309">
        <v>4947698</v>
      </c>
      <c r="M722" s="309"/>
      <c r="N722" s="310">
        <v>81.44256344059248</v>
      </c>
      <c r="O722" s="310"/>
      <c r="P722" s="310"/>
    </row>
    <row r="723" spans="1:16" ht="37.5" customHeight="1" x14ac:dyDescent="0.2">
      <c r="A723" s="306" t="s">
        <v>597</v>
      </c>
      <c r="B723" s="307"/>
      <c r="C723" s="308" t="s">
        <v>942</v>
      </c>
      <c r="D723" s="308"/>
      <c r="E723" s="93" t="s">
        <v>186</v>
      </c>
      <c r="F723" s="93" t="s">
        <v>103</v>
      </c>
      <c r="G723" s="93" t="s">
        <v>598</v>
      </c>
      <c r="H723" s="93"/>
      <c r="I723" s="309">
        <v>415300</v>
      </c>
      <c r="J723" s="309"/>
      <c r="K723" s="309"/>
      <c r="L723" s="309">
        <v>414600</v>
      </c>
      <c r="M723" s="309"/>
      <c r="N723" s="310">
        <v>99.831447146640983</v>
      </c>
      <c r="O723" s="310"/>
      <c r="P723" s="310"/>
    </row>
    <row r="724" spans="1:16" ht="30.75" customHeight="1" x14ac:dyDescent="0.2">
      <c r="A724" s="306" t="s">
        <v>599</v>
      </c>
      <c r="B724" s="307"/>
      <c r="C724" s="308" t="s">
        <v>942</v>
      </c>
      <c r="D724" s="308"/>
      <c r="E724" s="93" t="s">
        <v>186</v>
      </c>
      <c r="F724" s="93" t="s">
        <v>103</v>
      </c>
      <c r="G724" s="93" t="s">
        <v>600</v>
      </c>
      <c r="H724" s="93"/>
      <c r="I724" s="309">
        <v>415300</v>
      </c>
      <c r="J724" s="309"/>
      <c r="K724" s="309"/>
      <c r="L724" s="309">
        <v>414600</v>
      </c>
      <c r="M724" s="309"/>
      <c r="N724" s="310">
        <v>99.831447146640983</v>
      </c>
      <c r="O724" s="310"/>
      <c r="P724" s="310"/>
    </row>
    <row r="725" spans="1:16" ht="41.25" customHeight="1" x14ac:dyDescent="0.2">
      <c r="A725" s="306" t="s">
        <v>110</v>
      </c>
      <c r="B725" s="307"/>
      <c r="C725" s="308" t="s">
        <v>942</v>
      </c>
      <c r="D725" s="308"/>
      <c r="E725" s="93" t="s">
        <v>186</v>
      </c>
      <c r="F725" s="93" t="s">
        <v>103</v>
      </c>
      <c r="G725" s="93" t="s">
        <v>600</v>
      </c>
      <c r="H725" s="93" t="s">
        <v>111</v>
      </c>
      <c r="I725" s="309">
        <v>415300</v>
      </c>
      <c r="J725" s="309"/>
      <c r="K725" s="309"/>
      <c r="L725" s="309">
        <v>414600</v>
      </c>
      <c r="M725" s="309"/>
      <c r="N725" s="310">
        <v>99.831447146640983</v>
      </c>
      <c r="O725" s="310"/>
      <c r="P725" s="310"/>
    </row>
    <row r="726" spans="1:16" ht="52.5" customHeight="1" x14ac:dyDescent="0.2">
      <c r="A726" s="306" t="s">
        <v>112</v>
      </c>
      <c r="B726" s="307"/>
      <c r="C726" s="308" t="s">
        <v>942</v>
      </c>
      <c r="D726" s="308"/>
      <c r="E726" s="93" t="s">
        <v>186</v>
      </c>
      <c r="F726" s="93" t="s">
        <v>103</v>
      </c>
      <c r="G726" s="93" t="s">
        <v>600</v>
      </c>
      <c r="H726" s="93" t="s">
        <v>113</v>
      </c>
      <c r="I726" s="309">
        <v>415300</v>
      </c>
      <c r="J726" s="309"/>
      <c r="K726" s="309"/>
      <c r="L726" s="309">
        <v>414600</v>
      </c>
      <c r="M726" s="309"/>
      <c r="N726" s="310">
        <v>99.831447146640983</v>
      </c>
      <c r="O726" s="310"/>
      <c r="P726" s="310"/>
    </row>
    <row r="727" spans="1:16" ht="30.75" customHeight="1" x14ac:dyDescent="0.2">
      <c r="A727" s="420" t="s">
        <v>601</v>
      </c>
      <c r="B727" s="421"/>
      <c r="C727" s="375" t="s">
        <v>942</v>
      </c>
      <c r="D727" s="375"/>
      <c r="E727" s="97" t="s">
        <v>186</v>
      </c>
      <c r="F727" s="97" t="s">
        <v>360</v>
      </c>
      <c r="G727" s="97"/>
      <c r="H727" s="97"/>
      <c r="I727" s="376">
        <v>23493711.030000001</v>
      </c>
      <c r="J727" s="376"/>
      <c r="K727" s="376"/>
      <c r="L727" s="376">
        <v>23493711.030000001</v>
      </c>
      <c r="M727" s="376"/>
      <c r="N727" s="422">
        <v>100</v>
      </c>
      <c r="O727" s="422"/>
      <c r="P727" s="422"/>
    </row>
    <row r="728" spans="1:16" ht="36.75" customHeight="1" x14ac:dyDescent="0.2">
      <c r="A728" s="306" t="s">
        <v>370</v>
      </c>
      <c r="B728" s="307"/>
      <c r="C728" s="308" t="s">
        <v>942</v>
      </c>
      <c r="D728" s="308"/>
      <c r="E728" s="93" t="s">
        <v>186</v>
      </c>
      <c r="F728" s="93" t="s">
        <v>360</v>
      </c>
      <c r="G728" s="93" t="s">
        <v>371</v>
      </c>
      <c r="H728" s="93"/>
      <c r="I728" s="309">
        <v>23493711.030000001</v>
      </c>
      <c r="J728" s="309"/>
      <c r="K728" s="309"/>
      <c r="L728" s="309">
        <v>23493711.030000001</v>
      </c>
      <c r="M728" s="309"/>
      <c r="N728" s="310">
        <v>100</v>
      </c>
      <c r="O728" s="310"/>
      <c r="P728" s="310"/>
    </row>
    <row r="729" spans="1:16" ht="38.25" customHeight="1" x14ac:dyDescent="0.2">
      <c r="A729" s="306" t="s">
        <v>602</v>
      </c>
      <c r="B729" s="307"/>
      <c r="C729" s="308" t="s">
        <v>942</v>
      </c>
      <c r="D729" s="308"/>
      <c r="E729" s="93" t="s">
        <v>186</v>
      </c>
      <c r="F729" s="93" t="s">
        <v>360</v>
      </c>
      <c r="G729" s="93" t="s">
        <v>603</v>
      </c>
      <c r="H729" s="93"/>
      <c r="I729" s="309">
        <v>23493711.030000001</v>
      </c>
      <c r="J729" s="309"/>
      <c r="K729" s="309"/>
      <c r="L729" s="309">
        <v>23493711.030000001</v>
      </c>
      <c r="M729" s="309"/>
      <c r="N729" s="310">
        <v>100</v>
      </c>
      <c r="O729" s="310"/>
      <c r="P729" s="310"/>
    </row>
    <row r="730" spans="1:16" ht="55.5" customHeight="1" x14ac:dyDescent="0.2">
      <c r="A730" s="306" t="s">
        <v>604</v>
      </c>
      <c r="B730" s="307"/>
      <c r="C730" s="308" t="s">
        <v>942</v>
      </c>
      <c r="D730" s="308"/>
      <c r="E730" s="93" t="s">
        <v>186</v>
      </c>
      <c r="F730" s="93" t="s">
        <v>360</v>
      </c>
      <c r="G730" s="93" t="s">
        <v>605</v>
      </c>
      <c r="H730" s="93"/>
      <c r="I730" s="309">
        <v>13301822.25</v>
      </c>
      <c r="J730" s="309"/>
      <c r="K730" s="309"/>
      <c r="L730" s="309">
        <v>13301822.25</v>
      </c>
      <c r="M730" s="309"/>
      <c r="N730" s="310">
        <v>100</v>
      </c>
      <c r="O730" s="310"/>
      <c r="P730" s="310"/>
    </row>
    <row r="731" spans="1:16" ht="40.5" customHeight="1" x14ac:dyDescent="0.2">
      <c r="A731" s="306" t="s">
        <v>606</v>
      </c>
      <c r="B731" s="307"/>
      <c r="C731" s="308" t="s">
        <v>942</v>
      </c>
      <c r="D731" s="308"/>
      <c r="E731" s="93" t="s">
        <v>186</v>
      </c>
      <c r="F731" s="93" t="s">
        <v>360</v>
      </c>
      <c r="G731" s="93" t="s">
        <v>607</v>
      </c>
      <c r="H731" s="93"/>
      <c r="I731" s="309">
        <v>13301822.25</v>
      </c>
      <c r="J731" s="309"/>
      <c r="K731" s="309"/>
      <c r="L731" s="309">
        <v>13301822.25</v>
      </c>
      <c r="M731" s="309"/>
      <c r="N731" s="310">
        <v>100</v>
      </c>
      <c r="O731" s="310"/>
      <c r="P731" s="310"/>
    </row>
    <row r="732" spans="1:16" ht="42" customHeight="1" x14ac:dyDescent="0.2">
      <c r="A732" s="306" t="s">
        <v>110</v>
      </c>
      <c r="B732" s="307"/>
      <c r="C732" s="308" t="s">
        <v>942</v>
      </c>
      <c r="D732" s="308"/>
      <c r="E732" s="93" t="s">
        <v>186</v>
      </c>
      <c r="F732" s="93" t="s">
        <v>360</v>
      </c>
      <c r="G732" s="93" t="s">
        <v>607</v>
      </c>
      <c r="H732" s="93" t="s">
        <v>111</v>
      </c>
      <c r="I732" s="309">
        <v>13301822.25</v>
      </c>
      <c r="J732" s="309"/>
      <c r="K732" s="309"/>
      <c r="L732" s="309">
        <v>13301822.25</v>
      </c>
      <c r="M732" s="309"/>
      <c r="N732" s="310">
        <v>100</v>
      </c>
      <c r="O732" s="310"/>
      <c r="P732" s="310"/>
    </row>
    <row r="733" spans="1:16" ht="43.5" customHeight="1" x14ac:dyDescent="0.2">
      <c r="A733" s="306" t="s">
        <v>112</v>
      </c>
      <c r="B733" s="307"/>
      <c r="C733" s="308" t="s">
        <v>942</v>
      </c>
      <c r="D733" s="308"/>
      <c r="E733" s="93" t="s">
        <v>186</v>
      </c>
      <c r="F733" s="93" t="s">
        <v>360</v>
      </c>
      <c r="G733" s="93" t="s">
        <v>607</v>
      </c>
      <c r="H733" s="93" t="s">
        <v>113</v>
      </c>
      <c r="I733" s="309">
        <v>13301822.25</v>
      </c>
      <c r="J733" s="309"/>
      <c r="K733" s="309"/>
      <c r="L733" s="309">
        <v>13301822.25</v>
      </c>
      <c r="M733" s="309"/>
      <c r="N733" s="310">
        <v>100</v>
      </c>
      <c r="O733" s="310"/>
      <c r="P733" s="310"/>
    </row>
    <row r="734" spans="1:16" ht="49.5" customHeight="1" x14ac:dyDescent="0.2">
      <c r="A734" s="306" t="s">
        <v>608</v>
      </c>
      <c r="B734" s="307"/>
      <c r="C734" s="308" t="s">
        <v>942</v>
      </c>
      <c r="D734" s="308"/>
      <c r="E734" s="93" t="s">
        <v>186</v>
      </c>
      <c r="F734" s="93" t="s">
        <v>360</v>
      </c>
      <c r="G734" s="93" t="s">
        <v>609</v>
      </c>
      <c r="H734" s="93"/>
      <c r="I734" s="309">
        <v>10191888.779999999</v>
      </c>
      <c r="J734" s="309"/>
      <c r="K734" s="309"/>
      <c r="L734" s="309">
        <v>10191888.779999999</v>
      </c>
      <c r="M734" s="309"/>
      <c r="N734" s="310">
        <v>100</v>
      </c>
      <c r="O734" s="310"/>
      <c r="P734" s="310"/>
    </row>
    <row r="735" spans="1:16" ht="45" customHeight="1" x14ac:dyDescent="0.2">
      <c r="A735" s="306" t="s">
        <v>610</v>
      </c>
      <c r="B735" s="307"/>
      <c r="C735" s="308" t="s">
        <v>942</v>
      </c>
      <c r="D735" s="308"/>
      <c r="E735" s="93" t="s">
        <v>186</v>
      </c>
      <c r="F735" s="93" t="s">
        <v>360</v>
      </c>
      <c r="G735" s="93" t="s">
        <v>611</v>
      </c>
      <c r="H735" s="93"/>
      <c r="I735" s="309">
        <v>10191888.779999999</v>
      </c>
      <c r="J735" s="309"/>
      <c r="K735" s="309"/>
      <c r="L735" s="309">
        <v>10191888.779999999</v>
      </c>
      <c r="M735" s="309"/>
      <c r="N735" s="310">
        <v>100</v>
      </c>
      <c r="O735" s="310"/>
      <c r="P735" s="310"/>
    </row>
    <row r="736" spans="1:16" ht="38.25" customHeight="1" x14ac:dyDescent="0.2">
      <c r="A736" s="306" t="s">
        <v>215</v>
      </c>
      <c r="B736" s="307"/>
      <c r="C736" s="308" t="s">
        <v>942</v>
      </c>
      <c r="D736" s="308"/>
      <c r="E736" s="93" t="s">
        <v>186</v>
      </c>
      <c r="F736" s="93" t="s">
        <v>360</v>
      </c>
      <c r="G736" s="93" t="s">
        <v>611</v>
      </c>
      <c r="H736" s="93" t="s">
        <v>216</v>
      </c>
      <c r="I736" s="309">
        <v>10191888.779999999</v>
      </c>
      <c r="J736" s="309"/>
      <c r="K736" s="309"/>
      <c r="L736" s="309">
        <v>10191888.779999999</v>
      </c>
      <c r="M736" s="309"/>
      <c r="N736" s="310">
        <v>100</v>
      </c>
      <c r="O736" s="310"/>
      <c r="P736" s="310"/>
    </row>
    <row r="737" spans="1:16" ht="29.25" customHeight="1" x14ac:dyDescent="0.2">
      <c r="A737" s="306" t="s">
        <v>217</v>
      </c>
      <c r="B737" s="307"/>
      <c r="C737" s="308" t="s">
        <v>942</v>
      </c>
      <c r="D737" s="308"/>
      <c r="E737" s="93" t="s">
        <v>186</v>
      </c>
      <c r="F737" s="93" t="s">
        <v>360</v>
      </c>
      <c r="G737" s="93" t="s">
        <v>611</v>
      </c>
      <c r="H737" s="93" t="s">
        <v>218</v>
      </c>
      <c r="I737" s="309">
        <v>10191888.779999999</v>
      </c>
      <c r="J737" s="309"/>
      <c r="K737" s="309"/>
      <c r="L737" s="309">
        <v>10191888.779999999</v>
      </c>
      <c r="M737" s="309"/>
      <c r="N737" s="310">
        <v>100</v>
      </c>
      <c r="O737" s="310"/>
      <c r="P737" s="310"/>
    </row>
    <row r="738" spans="1:16" ht="28.5" customHeight="1" x14ac:dyDescent="0.2">
      <c r="A738" s="423" t="s">
        <v>612</v>
      </c>
      <c r="B738" s="424"/>
      <c r="C738" s="352" t="s">
        <v>942</v>
      </c>
      <c r="D738" s="352"/>
      <c r="E738" s="96" t="s">
        <v>613</v>
      </c>
      <c r="F738" s="96"/>
      <c r="G738" s="96"/>
      <c r="H738" s="96"/>
      <c r="I738" s="353">
        <v>4423944099.8199997</v>
      </c>
      <c r="J738" s="353"/>
      <c r="K738" s="353"/>
      <c r="L738" s="353">
        <v>4251218172.3499999</v>
      </c>
      <c r="M738" s="353"/>
      <c r="N738" s="425">
        <v>96.095657549628001</v>
      </c>
      <c r="O738" s="425"/>
      <c r="P738" s="425"/>
    </row>
    <row r="739" spans="1:16" ht="30" customHeight="1" x14ac:dyDescent="0.2">
      <c r="A739" s="420" t="s">
        <v>614</v>
      </c>
      <c r="B739" s="421"/>
      <c r="C739" s="375" t="s">
        <v>942</v>
      </c>
      <c r="D739" s="375"/>
      <c r="E739" s="97" t="s">
        <v>613</v>
      </c>
      <c r="F739" s="97" t="s">
        <v>83</v>
      </c>
      <c r="G739" s="97"/>
      <c r="H739" s="97"/>
      <c r="I739" s="376">
        <v>1273138977.9000001</v>
      </c>
      <c r="J739" s="376"/>
      <c r="K739" s="376"/>
      <c r="L739" s="376">
        <v>1109177936.29</v>
      </c>
      <c r="M739" s="376"/>
      <c r="N739" s="422">
        <v>87.121512697659426</v>
      </c>
      <c r="O739" s="422"/>
      <c r="P739" s="422"/>
    </row>
    <row r="740" spans="1:16" ht="31.5" customHeight="1" x14ac:dyDescent="0.2">
      <c r="A740" s="306" t="s">
        <v>201</v>
      </c>
      <c r="B740" s="307"/>
      <c r="C740" s="308" t="s">
        <v>942</v>
      </c>
      <c r="D740" s="308"/>
      <c r="E740" s="93" t="s">
        <v>613</v>
      </c>
      <c r="F740" s="93" t="s">
        <v>83</v>
      </c>
      <c r="G740" s="93" t="s">
        <v>202</v>
      </c>
      <c r="H740" s="93"/>
      <c r="I740" s="309">
        <v>167654967.15000001</v>
      </c>
      <c r="J740" s="309"/>
      <c r="K740" s="309"/>
      <c r="L740" s="309">
        <v>166737185.19</v>
      </c>
      <c r="M740" s="309"/>
      <c r="N740" s="310">
        <v>99.452576934879076</v>
      </c>
      <c r="O740" s="310"/>
      <c r="P740" s="310"/>
    </row>
    <row r="741" spans="1:16" ht="32.25" customHeight="1" x14ac:dyDescent="0.2">
      <c r="A741" s="306" t="s">
        <v>203</v>
      </c>
      <c r="B741" s="307"/>
      <c r="C741" s="308" t="s">
        <v>942</v>
      </c>
      <c r="D741" s="308"/>
      <c r="E741" s="93" t="s">
        <v>613</v>
      </c>
      <c r="F741" s="93" t="s">
        <v>83</v>
      </c>
      <c r="G741" s="93" t="s">
        <v>204</v>
      </c>
      <c r="H741" s="93"/>
      <c r="I741" s="309">
        <v>167654967.15000001</v>
      </c>
      <c r="J741" s="309"/>
      <c r="K741" s="309"/>
      <c r="L741" s="309">
        <v>166737185.19</v>
      </c>
      <c r="M741" s="309"/>
      <c r="N741" s="310">
        <v>99.452576934879076</v>
      </c>
      <c r="O741" s="310"/>
      <c r="P741" s="310"/>
    </row>
    <row r="742" spans="1:16" ht="40.5" customHeight="1" x14ac:dyDescent="0.2">
      <c r="A742" s="306" t="s">
        <v>205</v>
      </c>
      <c r="B742" s="307"/>
      <c r="C742" s="308" t="s">
        <v>942</v>
      </c>
      <c r="D742" s="308"/>
      <c r="E742" s="93" t="s">
        <v>613</v>
      </c>
      <c r="F742" s="93" t="s">
        <v>83</v>
      </c>
      <c r="G742" s="93" t="s">
        <v>206</v>
      </c>
      <c r="H742" s="93"/>
      <c r="I742" s="309">
        <v>167654967.15000001</v>
      </c>
      <c r="J742" s="309"/>
      <c r="K742" s="309"/>
      <c r="L742" s="309">
        <v>166737185.19</v>
      </c>
      <c r="M742" s="309"/>
      <c r="N742" s="310">
        <v>99.452576934879076</v>
      </c>
      <c r="O742" s="310"/>
      <c r="P742" s="310"/>
    </row>
    <row r="743" spans="1:16" ht="48.75" customHeight="1" x14ac:dyDescent="0.2">
      <c r="A743" s="306" t="s">
        <v>615</v>
      </c>
      <c r="B743" s="307"/>
      <c r="C743" s="308" t="s">
        <v>942</v>
      </c>
      <c r="D743" s="308"/>
      <c r="E743" s="93" t="s">
        <v>613</v>
      </c>
      <c r="F743" s="93" t="s">
        <v>83</v>
      </c>
      <c r="G743" s="93" t="s">
        <v>616</v>
      </c>
      <c r="H743" s="93"/>
      <c r="I743" s="309">
        <v>941428.49</v>
      </c>
      <c r="J743" s="309"/>
      <c r="K743" s="309"/>
      <c r="L743" s="309">
        <v>923646.53</v>
      </c>
      <c r="M743" s="309"/>
      <c r="N743" s="310">
        <v>98.111172522514167</v>
      </c>
      <c r="O743" s="310"/>
      <c r="P743" s="310"/>
    </row>
    <row r="744" spans="1:16" ht="40.5" customHeight="1" x14ac:dyDescent="0.2">
      <c r="A744" s="306" t="s">
        <v>110</v>
      </c>
      <c r="B744" s="307"/>
      <c r="C744" s="308" t="s">
        <v>942</v>
      </c>
      <c r="D744" s="308"/>
      <c r="E744" s="93" t="s">
        <v>613</v>
      </c>
      <c r="F744" s="93" t="s">
        <v>83</v>
      </c>
      <c r="G744" s="93" t="s">
        <v>616</v>
      </c>
      <c r="H744" s="93" t="s">
        <v>111</v>
      </c>
      <c r="I744" s="309">
        <v>196428.49</v>
      </c>
      <c r="J744" s="309"/>
      <c r="K744" s="309"/>
      <c r="L744" s="309">
        <v>178646.53</v>
      </c>
      <c r="M744" s="309"/>
      <c r="N744" s="310">
        <v>90.947362065451927</v>
      </c>
      <c r="O744" s="310"/>
      <c r="P744" s="310"/>
    </row>
    <row r="745" spans="1:16" ht="39" customHeight="1" x14ac:dyDescent="0.2">
      <c r="A745" s="306" t="s">
        <v>112</v>
      </c>
      <c r="B745" s="307"/>
      <c r="C745" s="308" t="s">
        <v>942</v>
      </c>
      <c r="D745" s="308"/>
      <c r="E745" s="93" t="s">
        <v>613</v>
      </c>
      <c r="F745" s="93" t="s">
        <v>83</v>
      </c>
      <c r="G745" s="93" t="s">
        <v>616</v>
      </c>
      <c r="H745" s="93" t="s">
        <v>113</v>
      </c>
      <c r="I745" s="309">
        <v>196428.49</v>
      </c>
      <c r="J745" s="309"/>
      <c r="K745" s="309"/>
      <c r="L745" s="309">
        <v>178646.53</v>
      </c>
      <c r="M745" s="309"/>
      <c r="N745" s="310">
        <v>90.947362065451927</v>
      </c>
      <c r="O745" s="310"/>
      <c r="P745" s="310"/>
    </row>
    <row r="746" spans="1:16" ht="37.5" customHeight="1" x14ac:dyDescent="0.2">
      <c r="A746" s="306" t="s">
        <v>303</v>
      </c>
      <c r="B746" s="307"/>
      <c r="C746" s="308" t="s">
        <v>942</v>
      </c>
      <c r="D746" s="308"/>
      <c r="E746" s="93" t="s">
        <v>613</v>
      </c>
      <c r="F746" s="93" t="s">
        <v>83</v>
      </c>
      <c r="G746" s="93" t="s">
        <v>616</v>
      </c>
      <c r="H746" s="93" t="s">
        <v>304</v>
      </c>
      <c r="I746" s="309">
        <v>745000</v>
      </c>
      <c r="J746" s="309"/>
      <c r="K746" s="309"/>
      <c r="L746" s="309">
        <v>745000</v>
      </c>
      <c r="M746" s="309"/>
      <c r="N746" s="310">
        <v>100</v>
      </c>
      <c r="O746" s="310"/>
      <c r="P746" s="310"/>
    </row>
    <row r="747" spans="1:16" ht="27" customHeight="1" x14ac:dyDescent="0.2">
      <c r="A747" s="306" t="s">
        <v>305</v>
      </c>
      <c r="B747" s="307"/>
      <c r="C747" s="308" t="s">
        <v>942</v>
      </c>
      <c r="D747" s="308"/>
      <c r="E747" s="93" t="s">
        <v>613</v>
      </c>
      <c r="F747" s="93" t="s">
        <v>83</v>
      </c>
      <c r="G747" s="93" t="s">
        <v>616</v>
      </c>
      <c r="H747" s="93" t="s">
        <v>306</v>
      </c>
      <c r="I747" s="309">
        <v>745000</v>
      </c>
      <c r="J747" s="309"/>
      <c r="K747" s="309"/>
      <c r="L747" s="309">
        <v>745000</v>
      </c>
      <c r="M747" s="309"/>
      <c r="N747" s="310">
        <v>100</v>
      </c>
      <c r="O747" s="310"/>
      <c r="P747" s="310"/>
    </row>
    <row r="748" spans="1:16" ht="48.75" customHeight="1" x14ac:dyDescent="0.2">
      <c r="A748" s="306" t="s">
        <v>617</v>
      </c>
      <c r="B748" s="307"/>
      <c r="C748" s="308" t="s">
        <v>942</v>
      </c>
      <c r="D748" s="308"/>
      <c r="E748" s="93" t="s">
        <v>613</v>
      </c>
      <c r="F748" s="93" t="s">
        <v>83</v>
      </c>
      <c r="G748" s="93" t="s">
        <v>618</v>
      </c>
      <c r="H748" s="93"/>
      <c r="I748" s="309">
        <v>166713538.66</v>
      </c>
      <c r="J748" s="309"/>
      <c r="K748" s="309"/>
      <c r="L748" s="309">
        <v>165813538.66</v>
      </c>
      <c r="M748" s="309"/>
      <c r="N748" s="310">
        <v>99.460151822561045</v>
      </c>
      <c r="O748" s="310"/>
      <c r="P748" s="310"/>
    </row>
    <row r="749" spans="1:16" ht="33.75" customHeight="1" x14ac:dyDescent="0.2">
      <c r="A749" s="306" t="s">
        <v>110</v>
      </c>
      <c r="B749" s="307"/>
      <c r="C749" s="308" t="s">
        <v>942</v>
      </c>
      <c r="D749" s="308"/>
      <c r="E749" s="93" t="s">
        <v>613</v>
      </c>
      <c r="F749" s="93" t="s">
        <v>83</v>
      </c>
      <c r="G749" s="93" t="s">
        <v>618</v>
      </c>
      <c r="H749" s="93" t="s">
        <v>111</v>
      </c>
      <c r="I749" s="309">
        <v>83182405.409999996</v>
      </c>
      <c r="J749" s="309"/>
      <c r="K749" s="309"/>
      <c r="L749" s="309">
        <v>82282405.409999996</v>
      </c>
      <c r="M749" s="309"/>
      <c r="N749" s="310">
        <v>98.918040425058678</v>
      </c>
      <c r="O749" s="310"/>
      <c r="P749" s="310"/>
    </row>
    <row r="750" spans="1:16" ht="51.75" customHeight="1" x14ac:dyDescent="0.2">
      <c r="A750" s="306" t="s">
        <v>112</v>
      </c>
      <c r="B750" s="307"/>
      <c r="C750" s="308" t="s">
        <v>942</v>
      </c>
      <c r="D750" s="308"/>
      <c r="E750" s="93" t="s">
        <v>613</v>
      </c>
      <c r="F750" s="93" t="s">
        <v>83</v>
      </c>
      <c r="G750" s="93" t="s">
        <v>618</v>
      </c>
      <c r="H750" s="93" t="s">
        <v>113</v>
      </c>
      <c r="I750" s="309">
        <v>83182405.409999996</v>
      </c>
      <c r="J750" s="309"/>
      <c r="K750" s="309"/>
      <c r="L750" s="309">
        <v>82282405.409999996</v>
      </c>
      <c r="M750" s="309"/>
      <c r="N750" s="310">
        <v>98.918040425058678</v>
      </c>
      <c r="O750" s="310"/>
      <c r="P750" s="310"/>
    </row>
    <row r="751" spans="1:16" ht="38.25" customHeight="1" x14ac:dyDescent="0.2">
      <c r="A751" s="306" t="s">
        <v>215</v>
      </c>
      <c r="B751" s="307"/>
      <c r="C751" s="308" t="s">
        <v>942</v>
      </c>
      <c r="D751" s="308"/>
      <c r="E751" s="93" t="s">
        <v>613</v>
      </c>
      <c r="F751" s="93" t="s">
        <v>83</v>
      </c>
      <c r="G751" s="93" t="s">
        <v>618</v>
      </c>
      <c r="H751" s="93" t="s">
        <v>216</v>
      </c>
      <c r="I751" s="309">
        <v>83531133.25</v>
      </c>
      <c r="J751" s="309"/>
      <c r="K751" s="309"/>
      <c r="L751" s="309">
        <v>83531133.25</v>
      </c>
      <c r="M751" s="309"/>
      <c r="N751" s="310">
        <v>100</v>
      </c>
      <c r="O751" s="310"/>
      <c r="P751" s="310"/>
    </row>
    <row r="752" spans="1:16" ht="37.5" customHeight="1" x14ac:dyDescent="0.2">
      <c r="A752" s="306" t="s">
        <v>231</v>
      </c>
      <c r="B752" s="307"/>
      <c r="C752" s="308" t="s">
        <v>942</v>
      </c>
      <c r="D752" s="308"/>
      <c r="E752" s="93" t="s">
        <v>613</v>
      </c>
      <c r="F752" s="93" t="s">
        <v>83</v>
      </c>
      <c r="G752" s="93" t="s">
        <v>618</v>
      </c>
      <c r="H752" s="93" t="s">
        <v>232</v>
      </c>
      <c r="I752" s="309">
        <v>83531133.25</v>
      </c>
      <c r="J752" s="309"/>
      <c r="K752" s="309"/>
      <c r="L752" s="309">
        <v>83531133.25</v>
      </c>
      <c r="M752" s="309"/>
      <c r="N752" s="310">
        <v>100</v>
      </c>
      <c r="O752" s="310"/>
      <c r="P752" s="310"/>
    </row>
    <row r="753" spans="1:16" ht="36.75" customHeight="1" x14ac:dyDescent="0.2">
      <c r="A753" s="306" t="s">
        <v>637</v>
      </c>
      <c r="B753" s="307"/>
      <c r="C753" s="308" t="s">
        <v>942</v>
      </c>
      <c r="D753" s="308"/>
      <c r="E753" s="93" t="s">
        <v>613</v>
      </c>
      <c r="F753" s="93" t="s">
        <v>83</v>
      </c>
      <c r="G753" s="93" t="s">
        <v>638</v>
      </c>
      <c r="H753" s="93"/>
      <c r="I753" s="309">
        <v>1105484010.75</v>
      </c>
      <c r="J753" s="309"/>
      <c r="K753" s="309"/>
      <c r="L753" s="309">
        <v>942440751.10000002</v>
      </c>
      <c r="M753" s="309"/>
      <c r="N753" s="310">
        <v>85.251414035433626</v>
      </c>
      <c r="O753" s="310"/>
      <c r="P753" s="310"/>
    </row>
    <row r="754" spans="1:16" ht="37.5" customHeight="1" x14ac:dyDescent="0.2">
      <c r="A754" s="306" t="s">
        <v>639</v>
      </c>
      <c r="B754" s="307"/>
      <c r="C754" s="308" t="s">
        <v>942</v>
      </c>
      <c r="D754" s="308"/>
      <c r="E754" s="93" t="s">
        <v>613</v>
      </c>
      <c r="F754" s="93" t="s">
        <v>83</v>
      </c>
      <c r="G754" s="93" t="s">
        <v>640</v>
      </c>
      <c r="H754" s="93"/>
      <c r="I754" s="309">
        <v>1105484010.75</v>
      </c>
      <c r="J754" s="309"/>
      <c r="K754" s="309"/>
      <c r="L754" s="309">
        <v>942440751.10000002</v>
      </c>
      <c r="M754" s="309"/>
      <c r="N754" s="310">
        <v>85.251414035433626</v>
      </c>
      <c r="O754" s="310"/>
      <c r="P754" s="310"/>
    </row>
    <row r="755" spans="1:16" ht="46.5" customHeight="1" x14ac:dyDescent="0.2">
      <c r="A755" s="306" t="s">
        <v>641</v>
      </c>
      <c r="B755" s="307"/>
      <c r="C755" s="308" t="s">
        <v>942</v>
      </c>
      <c r="D755" s="308"/>
      <c r="E755" s="93" t="s">
        <v>613</v>
      </c>
      <c r="F755" s="93" t="s">
        <v>83</v>
      </c>
      <c r="G755" s="93" t="s">
        <v>642</v>
      </c>
      <c r="H755" s="93"/>
      <c r="I755" s="309">
        <v>1105484010.75</v>
      </c>
      <c r="J755" s="309"/>
      <c r="K755" s="309"/>
      <c r="L755" s="309">
        <v>942440751.10000002</v>
      </c>
      <c r="M755" s="309"/>
      <c r="N755" s="310">
        <v>85.251414035433626</v>
      </c>
      <c r="O755" s="310"/>
      <c r="P755" s="310"/>
    </row>
    <row r="756" spans="1:16" ht="46.5" customHeight="1" x14ac:dyDescent="0.2">
      <c r="A756" s="306" t="s">
        <v>643</v>
      </c>
      <c r="B756" s="307"/>
      <c r="C756" s="308" t="s">
        <v>942</v>
      </c>
      <c r="D756" s="308"/>
      <c r="E756" s="93" t="s">
        <v>613</v>
      </c>
      <c r="F756" s="93" t="s">
        <v>83</v>
      </c>
      <c r="G756" s="93" t="s">
        <v>644</v>
      </c>
      <c r="H756" s="93"/>
      <c r="I756" s="309">
        <v>43990.75</v>
      </c>
      <c r="J756" s="309"/>
      <c r="K756" s="309"/>
      <c r="L756" s="309">
        <v>29310.75</v>
      </c>
      <c r="M756" s="309"/>
      <c r="N756" s="310">
        <v>66.629348215249792</v>
      </c>
      <c r="O756" s="310"/>
      <c r="P756" s="310"/>
    </row>
    <row r="757" spans="1:16" ht="35.25" customHeight="1" x14ac:dyDescent="0.2">
      <c r="A757" s="306" t="s">
        <v>110</v>
      </c>
      <c r="B757" s="307"/>
      <c r="C757" s="308" t="s">
        <v>942</v>
      </c>
      <c r="D757" s="308"/>
      <c r="E757" s="93" t="s">
        <v>613</v>
      </c>
      <c r="F757" s="93" t="s">
        <v>83</v>
      </c>
      <c r="G757" s="93" t="s">
        <v>644</v>
      </c>
      <c r="H757" s="93" t="s">
        <v>111</v>
      </c>
      <c r="I757" s="309">
        <v>29304.6</v>
      </c>
      <c r="J757" s="309"/>
      <c r="K757" s="309"/>
      <c r="L757" s="309">
        <v>29304.6</v>
      </c>
      <c r="M757" s="309"/>
      <c r="N757" s="310">
        <v>100</v>
      </c>
      <c r="O757" s="310"/>
      <c r="P757" s="310"/>
    </row>
    <row r="758" spans="1:16" ht="47.25" customHeight="1" x14ac:dyDescent="0.2">
      <c r="A758" s="306" t="s">
        <v>112</v>
      </c>
      <c r="B758" s="307"/>
      <c r="C758" s="308" t="s">
        <v>942</v>
      </c>
      <c r="D758" s="308"/>
      <c r="E758" s="93" t="s">
        <v>613</v>
      </c>
      <c r="F758" s="93" t="s">
        <v>83</v>
      </c>
      <c r="G758" s="93" t="s">
        <v>644</v>
      </c>
      <c r="H758" s="93" t="s">
        <v>113</v>
      </c>
      <c r="I758" s="309">
        <v>29304.6</v>
      </c>
      <c r="J758" s="309"/>
      <c r="K758" s="309"/>
      <c r="L758" s="309">
        <v>29304.6</v>
      </c>
      <c r="M758" s="309"/>
      <c r="N758" s="310">
        <v>100</v>
      </c>
      <c r="O758" s="310"/>
      <c r="P758" s="310"/>
    </row>
    <row r="759" spans="1:16" ht="33.75" customHeight="1" x14ac:dyDescent="0.2">
      <c r="A759" s="306" t="s">
        <v>303</v>
      </c>
      <c r="B759" s="307"/>
      <c r="C759" s="308" t="s">
        <v>942</v>
      </c>
      <c r="D759" s="308"/>
      <c r="E759" s="93" t="s">
        <v>613</v>
      </c>
      <c r="F759" s="93" t="s">
        <v>83</v>
      </c>
      <c r="G759" s="93" t="s">
        <v>644</v>
      </c>
      <c r="H759" s="93" t="s">
        <v>304</v>
      </c>
      <c r="I759" s="309">
        <v>14686.15</v>
      </c>
      <c r="J759" s="309"/>
      <c r="K759" s="309"/>
      <c r="L759" s="309">
        <v>6.15</v>
      </c>
      <c r="M759" s="309"/>
      <c r="N759" s="310">
        <v>4.1876189471032235E-2</v>
      </c>
      <c r="O759" s="310"/>
      <c r="P759" s="310"/>
    </row>
    <row r="760" spans="1:16" ht="22.5" customHeight="1" x14ac:dyDescent="0.2">
      <c r="A760" s="306" t="s">
        <v>305</v>
      </c>
      <c r="B760" s="307"/>
      <c r="C760" s="308" t="s">
        <v>942</v>
      </c>
      <c r="D760" s="308"/>
      <c r="E760" s="93" t="s">
        <v>613</v>
      </c>
      <c r="F760" s="93" t="s">
        <v>83</v>
      </c>
      <c r="G760" s="93" t="s">
        <v>644</v>
      </c>
      <c r="H760" s="93" t="s">
        <v>306</v>
      </c>
      <c r="I760" s="309">
        <v>14686.15</v>
      </c>
      <c r="J760" s="309"/>
      <c r="K760" s="309"/>
      <c r="L760" s="309">
        <v>6.15</v>
      </c>
      <c r="M760" s="309"/>
      <c r="N760" s="310">
        <v>4.1876189471032235E-2</v>
      </c>
      <c r="O760" s="310"/>
      <c r="P760" s="310"/>
    </row>
    <row r="761" spans="1:16" ht="38.25" customHeight="1" x14ac:dyDescent="0.2">
      <c r="A761" s="306" t="s">
        <v>645</v>
      </c>
      <c r="B761" s="307"/>
      <c r="C761" s="308" t="s">
        <v>942</v>
      </c>
      <c r="D761" s="308"/>
      <c r="E761" s="93" t="s">
        <v>613</v>
      </c>
      <c r="F761" s="93" t="s">
        <v>83</v>
      </c>
      <c r="G761" s="93" t="s">
        <v>646</v>
      </c>
      <c r="H761" s="93"/>
      <c r="I761" s="309">
        <v>357150000</v>
      </c>
      <c r="J761" s="309"/>
      <c r="K761" s="309"/>
      <c r="L761" s="309">
        <v>357150000</v>
      </c>
      <c r="M761" s="309"/>
      <c r="N761" s="310">
        <v>100</v>
      </c>
      <c r="O761" s="310"/>
      <c r="P761" s="310"/>
    </row>
    <row r="762" spans="1:16" ht="36" customHeight="1" x14ac:dyDescent="0.2">
      <c r="A762" s="306" t="s">
        <v>303</v>
      </c>
      <c r="B762" s="307"/>
      <c r="C762" s="308" t="s">
        <v>942</v>
      </c>
      <c r="D762" s="308"/>
      <c r="E762" s="93" t="s">
        <v>613</v>
      </c>
      <c r="F762" s="93" t="s">
        <v>83</v>
      </c>
      <c r="G762" s="93" t="s">
        <v>646</v>
      </c>
      <c r="H762" s="93" t="s">
        <v>304</v>
      </c>
      <c r="I762" s="309">
        <v>357150000</v>
      </c>
      <c r="J762" s="309"/>
      <c r="K762" s="309"/>
      <c r="L762" s="309">
        <v>357150000</v>
      </c>
      <c r="M762" s="309"/>
      <c r="N762" s="310">
        <v>100</v>
      </c>
      <c r="O762" s="310"/>
      <c r="P762" s="310"/>
    </row>
    <row r="763" spans="1:16" ht="30.75" customHeight="1" x14ac:dyDescent="0.2">
      <c r="A763" s="306" t="s">
        <v>305</v>
      </c>
      <c r="B763" s="307"/>
      <c r="C763" s="308" t="s">
        <v>942</v>
      </c>
      <c r="D763" s="308"/>
      <c r="E763" s="93" t="s">
        <v>613</v>
      </c>
      <c r="F763" s="93" t="s">
        <v>83</v>
      </c>
      <c r="G763" s="93" t="s">
        <v>646</v>
      </c>
      <c r="H763" s="93" t="s">
        <v>306</v>
      </c>
      <c r="I763" s="309">
        <v>357150000</v>
      </c>
      <c r="J763" s="309"/>
      <c r="K763" s="309"/>
      <c r="L763" s="309">
        <v>357150000</v>
      </c>
      <c r="M763" s="309"/>
      <c r="N763" s="310">
        <v>100</v>
      </c>
      <c r="O763" s="310"/>
      <c r="P763" s="310"/>
    </row>
    <row r="764" spans="1:16" ht="53.25" customHeight="1" x14ac:dyDescent="0.2">
      <c r="A764" s="306" t="s">
        <v>647</v>
      </c>
      <c r="B764" s="307"/>
      <c r="C764" s="308" t="s">
        <v>942</v>
      </c>
      <c r="D764" s="308"/>
      <c r="E764" s="93" t="s">
        <v>613</v>
      </c>
      <c r="F764" s="93" t="s">
        <v>83</v>
      </c>
      <c r="G764" s="93" t="s">
        <v>648</v>
      </c>
      <c r="H764" s="93"/>
      <c r="I764" s="309">
        <v>197743000</v>
      </c>
      <c r="J764" s="309"/>
      <c r="K764" s="309"/>
      <c r="L764" s="309">
        <v>197743000</v>
      </c>
      <c r="M764" s="309"/>
      <c r="N764" s="310">
        <v>100</v>
      </c>
      <c r="O764" s="310"/>
      <c r="P764" s="310"/>
    </row>
    <row r="765" spans="1:16" ht="44.25" customHeight="1" x14ac:dyDescent="0.2">
      <c r="A765" s="306" t="s">
        <v>303</v>
      </c>
      <c r="B765" s="307"/>
      <c r="C765" s="308" t="s">
        <v>942</v>
      </c>
      <c r="D765" s="308"/>
      <c r="E765" s="93" t="s">
        <v>613</v>
      </c>
      <c r="F765" s="93" t="s">
        <v>83</v>
      </c>
      <c r="G765" s="93" t="s">
        <v>648</v>
      </c>
      <c r="H765" s="93" t="s">
        <v>304</v>
      </c>
      <c r="I765" s="309">
        <v>197743000</v>
      </c>
      <c r="J765" s="309"/>
      <c r="K765" s="309"/>
      <c r="L765" s="309">
        <v>197743000</v>
      </c>
      <c r="M765" s="309"/>
      <c r="N765" s="310">
        <v>100</v>
      </c>
      <c r="O765" s="310"/>
      <c r="P765" s="310"/>
    </row>
    <row r="766" spans="1:16" ht="31.5" customHeight="1" x14ac:dyDescent="0.2">
      <c r="A766" s="306" t="s">
        <v>305</v>
      </c>
      <c r="B766" s="307"/>
      <c r="C766" s="308" t="s">
        <v>942</v>
      </c>
      <c r="D766" s="308"/>
      <c r="E766" s="93" t="s">
        <v>613</v>
      </c>
      <c r="F766" s="93" t="s">
        <v>83</v>
      </c>
      <c r="G766" s="93" t="s">
        <v>648</v>
      </c>
      <c r="H766" s="93" t="s">
        <v>306</v>
      </c>
      <c r="I766" s="309">
        <v>197743000</v>
      </c>
      <c r="J766" s="309"/>
      <c r="K766" s="309"/>
      <c r="L766" s="309">
        <v>197743000</v>
      </c>
      <c r="M766" s="309"/>
      <c r="N766" s="310">
        <v>100</v>
      </c>
      <c r="O766" s="310"/>
      <c r="P766" s="310"/>
    </row>
    <row r="767" spans="1:16" ht="34.5" customHeight="1" x14ac:dyDescent="0.2">
      <c r="A767" s="306" t="s">
        <v>645</v>
      </c>
      <c r="B767" s="307"/>
      <c r="C767" s="308" t="s">
        <v>942</v>
      </c>
      <c r="D767" s="308"/>
      <c r="E767" s="93" t="s">
        <v>613</v>
      </c>
      <c r="F767" s="93" t="s">
        <v>83</v>
      </c>
      <c r="G767" s="93" t="s">
        <v>649</v>
      </c>
      <c r="H767" s="93"/>
      <c r="I767" s="309">
        <v>195510740</v>
      </c>
      <c r="J767" s="309"/>
      <c r="K767" s="309"/>
      <c r="L767" s="309">
        <v>194745420</v>
      </c>
      <c r="M767" s="309"/>
      <c r="N767" s="310">
        <v>99.608553473839862</v>
      </c>
      <c r="O767" s="310"/>
      <c r="P767" s="310"/>
    </row>
    <row r="768" spans="1:16" ht="37.5" customHeight="1" x14ac:dyDescent="0.2">
      <c r="A768" s="306" t="s">
        <v>303</v>
      </c>
      <c r="B768" s="307"/>
      <c r="C768" s="308" t="s">
        <v>942</v>
      </c>
      <c r="D768" s="308"/>
      <c r="E768" s="93" t="s">
        <v>613</v>
      </c>
      <c r="F768" s="93" t="s">
        <v>83</v>
      </c>
      <c r="G768" s="93" t="s">
        <v>649</v>
      </c>
      <c r="H768" s="93" t="s">
        <v>304</v>
      </c>
      <c r="I768" s="309">
        <v>195510740</v>
      </c>
      <c r="J768" s="309"/>
      <c r="K768" s="309"/>
      <c r="L768" s="309">
        <v>194745420</v>
      </c>
      <c r="M768" s="309"/>
      <c r="N768" s="310">
        <v>99.608553473839862</v>
      </c>
      <c r="O768" s="310"/>
      <c r="P768" s="310"/>
    </row>
    <row r="769" spans="1:16" ht="31.5" customHeight="1" x14ac:dyDescent="0.2">
      <c r="A769" s="306" t="s">
        <v>305</v>
      </c>
      <c r="B769" s="307"/>
      <c r="C769" s="308" t="s">
        <v>942</v>
      </c>
      <c r="D769" s="308"/>
      <c r="E769" s="93" t="s">
        <v>613</v>
      </c>
      <c r="F769" s="93" t="s">
        <v>83</v>
      </c>
      <c r="G769" s="93" t="s">
        <v>649</v>
      </c>
      <c r="H769" s="93" t="s">
        <v>306</v>
      </c>
      <c r="I769" s="309">
        <v>195510740</v>
      </c>
      <c r="J769" s="309"/>
      <c r="K769" s="309"/>
      <c r="L769" s="309">
        <v>194745420</v>
      </c>
      <c r="M769" s="309"/>
      <c r="N769" s="310">
        <v>99.608553473839862</v>
      </c>
      <c r="O769" s="310"/>
      <c r="P769" s="310"/>
    </row>
    <row r="770" spans="1:16" ht="39" customHeight="1" x14ac:dyDescent="0.2">
      <c r="A770" s="306" t="s">
        <v>645</v>
      </c>
      <c r="B770" s="307"/>
      <c r="C770" s="308" t="s">
        <v>942</v>
      </c>
      <c r="D770" s="308"/>
      <c r="E770" s="93" t="s">
        <v>613</v>
      </c>
      <c r="F770" s="93" t="s">
        <v>83</v>
      </c>
      <c r="G770" s="93" t="s">
        <v>650</v>
      </c>
      <c r="H770" s="93"/>
      <c r="I770" s="309">
        <v>131722130</v>
      </c>
      <c r="J770" s="309"/>
      <c r="K770" s="309"/>
      <c r="L770" s="309">
        <v>107326783.87</v>
      </c>
      <c r="M770" s="309"/>
      <c r="N770" s="310">
        <v>81.479690519732713</v>
      </c>
      <c r="O770" s="310"/>
      <c r="P770" s="310"/>
    </row>
    <row r="771" spans="1:16" ht="33" customHeight="1" x14ac:dyDescent="0.2">
      <c r="A771" s="306" t="s">
        <v>303</v>
      </c>
      <c r="B771" s="307"/>
      <c r="C771" s="308" t="s">
        <v>942</v>
      </c>
      <c r="D771" s="308"/>
      <c r="E771" s="93" t="s">
        <v>613</v>
      </c>
      <c r="F771" s="93" t="s">
        <v>83</v>
      </c>
      <c r="G771" s="93" t="s">
        <v>650</v>
      </c>
      <c r="H771" s="93" t="s">
        <v>304</v>
      </c>
      <c r="I771" s="309">
        <v>131722130</v>
      </c>
      <c r="J771" s="309"/>
      <c r="K771" s="309"/>
      <c r="L771" s="309">
        <v>107326783.87</v>
      </c>
      <c r="M771" s="309"/>
      <c r="N771" s="310">
        <v>81.479690519732713</v>
      </c>
      <c r="O771" s="310"/>
      <c r="P771" s="310"/>
    </row>
    <row r="772" spans="1:16" ht="24" customHeight="1" x14ac:dyDescent="0.2">
      <c r="A772" s="306" t="s">
        <v>305</v>
      </c>
      <c r="B772" s="307"/>
      <c r="C772" s="308" t="s">
        <v>942</v>
      </c>
      <c r="D772" s="308"/>
      <c r="E772" s="93" t="s">
        <v>613</v>
      </c>
      <c r="F772" s="93" t="s">
        <v>83</v>
      </c>
      <c r="G772" s="93" t="s">
        <v>650</v>
      </c>
      <c r="H772" s="93" t="s">
        <v>306</v>
      </c>
      <c r="I772" s="309">
        <v>131722130</v>
      </c>
      <c r="J772" s="309"/>
      <c r="K772" s="309"/>
      <c r="L772" s="309">
        <v>107326783.87</v>
      </c>
      <c r="M772" s="309"/>
      <c r="N772" s="310">
        <v>81.479690519732713</v>
      </c>
      <c r="O772" s="310"/>
      <c r="P772" s="310"/>
    </row>
    <row r="773" spans="1:16" ht="51" customHeight="1" x14ac:dyDescent="0.2">
      <c r="A773" s="306" t="s">
        <v>647</v>
      </c>
      <c r="B773" s="307"/>
      <c r="C773" s="308" t="s">
        <v>942</v>
      </c>
      <c r="D773" s="308"/>
      <c r="E773" s="93" t="s">
        <v>613</v>
      </c>
      <c r="F773" s="93" t="s">
        <v>83</v>
      </c>
      <c r="G773" s="93" t="s">
        <v>651</v>
      </c>
      <c r="H773" s="93"/>
      <c r="I773" s="309">
        <v>25137500</v>
      </c>
      <c r="J773" s="309"/>
      <c r="K773" s="309"/>
      <c r="L773" s="309">
        <v>6435965.4100000001</v>
      </c>
      <c r="M773" s="309"/>
      <c r="N773" s="310">
        <v>25.603044893088018</v>
      </c>
      <c r="O773" s="310"/>
      <c r="P773" s="310"/>
    </row>
    <row r="774" spans="1:16" ht="37.5" customHeight="1" x14ac:dyDescent="0.2">
      <c r="A774" s="306" t="s">
        <v>303</v>
      </c>
      <c r="B774" s="307"/>
      <c r="C774" s="308" t="s">
        <v>942</v>
      </c>
      <c r="D774" s="308"/>
      <c r="E774" s="93" t="s">
        <v>613</v>
      </c>
      <c r="F774" s="93" t="s">
        <v>83</v>
      </c>
      <c r="G774" s="93" t="s">
        <v>651</v>
      </c>
      <c r="H774" s="93" t="s">
        <v>304</v>
      </c>
      <c r="I774" s="309">
        <v>25137500</v>
      </c>
      <c r="J774" s="309"/>
      <c r="K774" s="309"/>
      <c r="L774" s="309">
        <v>6435965.4100000001</v>
      </c>
      <c r="M774" s="309"/>
      <c r="N774" s="310">
        <v>25.603044893088018</v>
      </c>
      <c r="O774" s="310"/>
      <c r="P774" s="310"/>
    </row>
    <row r="775" spans="1:16" ht="30" customHeight="1" x14ac:dyDescent="0.2">
      <c r="A775" s="306" t="s">
        <v>305</v>
      </c>
      <c r="B775" s="307"/>
      <c r="C775" s="308" t="s">
        <v>942</v>
      </c>
      <c r="D775" s="308"/>
      <c r="E775" s="93" t="s">
        <v>613</v>
      </c>
      <c r="F775" s="93" t="s">
        <v>83</v>
      </c>
      <c r="G775" s="93" t="s">
        <v>651</v>
      </c>
      <c r="H775" s="93" t="s">
        <v>306</v>
      </c>
      <c r="I775" s="309">
        <v>25137500</v>
      </c>
      <c r="J775" s="309"/>
      <c r="K775" s="309"/>
      <c r="L775" s="309">
        <v>6435965.4100000001</v>
      </c>
      <c r="M775" s="309"/>
      <c r="N775" s="310">
        <v>25.603044893088018</v>
      </c>
      <c r="O775" s="310"/>
      <c r="P775" s="310"/>
    </row>
    <row r="776" spans="1:16" ht="40.5" customHeight="1" x14ac:dyDescent="0.2">
      <c r="A776" s="306" t="s">
        <v>645</v>
      </c>
      <c r="B776" s="307"/>
      <c r="C776" s="308" t="s">
        <v>942</v>
      </c>
      <c r="D776" s="308"/>
      <c r="E776" s="93" t="s">
        <v>613</v>
      </c>
      <c r="F776" s="93" t="s">
        <v>83</v>
      </c>
      <c r="G776" s="93" t="s">
        <v>652</v>
      </c>
      <c r="H776" s="93"/>
      <c r="I776" s="309">
        <v>111494320</v>
      </c>
      <c r="J776" s="309"/>
      <c r="K776" s="309"/>
      <c r="L776" s="309">
        <v>72942861.109999999</v>
      </c>
      <c r="M776" s="309"/>
      <c r="N776" s="310">
        <v>65.422939132684064</v>
      </c>
      <c r="O776" s="310"/>
      <c r="P776" s="310"/>
    </row>
    <row r="777" spans="1:16" ht="35.25" customHeight="1" x14ac:dyDescent="0.2">
      <c r="A777" s="306" t="s">
        <v>303</v>
      </c>
      <c r="B777" s="307"/>
      <c r="C777" s="308" t="s">
        <v>942</v>
      </c>
      <c r="D777" s="308"/>
      <c r="E777" s="93" t="s">
        <v>613</v>
      </c>
      <c r="F777" s="93" t="s">
        <v>83</v>
      </c>
      <c r="G777" s="93" t="s">
        <v>652</v>
      </c>
      <c r="H777" s="93" t="s">
        <v>304</v>
      </c>
      <c r="I777" s="309">
        <v>111494320</v>
      </c>
      <c r="J777" s="309"/>
      <c r="K777" s="309"/>
      <c r="L777" s="309">
        <v>72942861.109999999</v>
      </c>
      <c r="M777" s="309"/>
      <c r="N777" s="310">
        <v>65.422939132684064</v>
      </c>
      <c r="O777" s="310"/>
      <c r="P777" s="310"/>
    </row>
    <row r="778" spans="1:16" ht="30.75" customHeight="1" x14ac:dyDescent="0.2">
      <c r="A778" s="306" t="s">
        <v>305</v>
      </c>
      <c r="B778" s="307"/>
      <c r="C778" s="308" t="s">
        <v>942</v>
      </c>
      <c r="D778" s="308"/>
      <c r="E778" s="93" t="s">
        <v>613</v>
      </c>
      <c r="F778" s="93" t="s">
        <v>83</v>
      </c>
      <c r="G778" s="93" t="s">
        <v>652</v>
      </c>
      <c r="H778" s="93" t="s">
        <v>306</v>
      </c>
      <c r="I778" s="309">
        <v>111494320</v>
      </c>
      <c r="J778" s="309"/>
      <c r="K778" s="309"/>
      <c r="L778" s="309">
        <v>72942861.109999999</v>
      </c>
      <c r="M778" s="309"/>
      <c r="N778" s="310">
        <v>65.422939132684064</v>
      </c>
      <c r="O778" s="310"/>
      <c r="P778" s="310"/>
    </row>
    <row r="779" spans="1:16" ht="54.75" customHeight="1" x14ac:dyDescent="0.2">
      <c r="A779" s="306" t="s">
        <v>647</v>
      </c>
      <c r="B779" s="307"/>
      <c r="C779" s="308" t="s">
        <v>942</v>
      </c>
      <c r="D779" s="308"/>
      <c r="E779" s="93" t="s">
        <v>613</v>
      </c>
      <c r="F779" s="93" t="s">
        <v>83</v>
      </c>
      <c r="G779" s="93" t="s">
        <v>653</v>
      </c>
      <c r="H779" s="93"/>
      <c r="I779" s="309">
        <v>86682330</v>
      </c>
      <c r="J779" s="309"/>
      <c r="K779" s="309"/>
      <c r="L779" s="309">
        <v>6067409.96</v>
      </c>
      <c r="M779" s="309"/>
      <c r="N779" s="310">
        <v>6.9995926043981509</v>
      </c>
      <c r="O779" s="310"/>
      <c r="P779" s="310"/>
    </row>
    <row r="780" spans="1:16" ht="37.5" customHeight="1" x14ac:dyDescent="0.2">
      <c r="A780" s="306" t="s">
        <v>303</v>
      </c>
      <c r="B780" s="307"/>
      <c r="C780" s="308" t="s">
        <v>942</v>
      </c>
      <c r="D780" s="308"/>
      <c r="E780" s="93" t="s">
        <v>613</v>
      </c>
      <c r="F780" s="93" t="s">
        <v>83</v>
      </c>
      <c r="G780" s="93" t="s">
        <v>653</v>
      </c>
      <c r="H780" s="93" t="s">
        <v>304</v>
      </c>
      <c r="I780" s="309">
        <v>86682330</v>
      </c>
      <c r="J780" s="309"/>
      <c r="K780" s="309"/>
      <c r="L780" s="309">
        <v>6067409.96</v>
      </c>
      <c r="M780" s="309"/>
      <c r="N780" s="310">
        <v>6.9995926043981509</v>
      </c>
      <c r="O780" s="310"/>
      <c r="P780" s="310"/>
    </row>
    <row r="781" spans="1:16" ht="27.75" customHeight="1" x14ac:dyDescent="0.2">
      <c r="A781" s="306" t="s">
        <v>305</v>
      </c>
      <c r="B781" s="307"/>
      <c r="C781" s="308" t="s">
        <v>942</v>
      </c>
      <c r="D781" s="308"/>
      <c r="E781" s="93" t="s">
        <v>613</v>
      </c>
      <c r="F781" s="93" t="s">
        <v>83</v>
      </c>
      <c r="G781" s="93" t="s">
        <v>653</v>
      </c>
      <c r="H781" s="93" t="s">
        <v>306</v>
      </c>
      <c r="I781" s="309">
        <v>86682330</v>
      </c>
      <c r="J781" s="309"/>
      <c r="K781" s="309"/>
      <c r="L781" s="309">
        <v>6067409.96</v>
      </c>
      <c r="M781" s="309"/>
      <c r="N781" s="310">
        <v>6.9995926043981509</v>
      </c>
      <c r="O781" s="310"/>
      <c r="P781" s="310"/>
    </row>
    <row r="782" spans="1:16" ht="38.25" customHeight="1" x14ac:dyDescent="0.2">
      <c r="A782" s="420" t="s">
        <v>654</v>
      </c>
      <c r="B782" s="421"/>
      <c r="C782" s="375" t="s">
        <v>942</v>
      </c>
      <c r="D782" s="375"/>
      <c r="E782" s="97" t="s">
        <v>613</v>
      </c>
      <c r="F782" s="97" t="s">
        <v>85</v>
      </c>
      <c r="G782" s="97"/>
      <c r="H782" s="97"/>
      <c r="I782" s="376">
        <v>3039352458.52</v>
      </c>
      <c r="J782" s="376"/>
      <c r="K782" s="376"/>
      <c r="L782" s="376">
        <v>3031260743.1599998</v>
      </c>
      <c r="M782" s="376"/>
      <c r="N782" s="422">
        <v>99.7337684434289</v>
      </c>
      <c r="O782" s="422"/>
      <c r="P782" s="422"/>
    </row>
    <row r="783" spans="1:16" ht="33" customHeight="1" x14ac:dyDescent="0.2">
      <c r="A783" s="306" t="s">
        <v>201</v>
      </c>
      <c r="B783" s="307"/>
      <c r="C783" s="308" t="s">
        <v>942</v>
      </c>
      <c r="D783" s="308"/>
      <c r="E783" s="93" t="s">
        <v>613</v>
      </c>
      <c r="F783" s="93" t="s">
        <v>85</v>
      </c>
      <c r="G783" s="93" t="s">
        <v>202</v>
      </c>
      <c r="H783" s="93"/>
      <c r="I783" s="309">
        <v>274106530.39999998</v>
      </c>
      <c r="J783" s="309"/>
      <c r="K783" s="309"/>
      <c r="L783" s="309">
        <v>272544861.83999997</v>
      </c>
      <c r="M783" s="309"/>
      <c r="N783" s="310">
        <v>99.43026948036551</v>
      </c>
      <c r="O783" s="310"/>
      <c r="P783" s="310"/>
    </row>
    <row r="784" spans="1:16" ht="35.25" customHeight="1" x14ac:dyDescent="0.2">
      <c r="A784" s="306" t="s">
        <v>203</v>
      </c>
      <c r="B784" s="307"/>
      <c r="C784" s="308" t="s">
        <v>942</v>
      </c>
      <c r="D784" s="308"/>
      <c r="E784" s="93" t="s">
        <v>613</v>
      </c>
      <c r="F784" s="93" t="s">
        <v>85</v>
      </c>
      <c r="G784" s="93" t="s">
        <v>204</v>
      </c>
      <c r="H784" s="93"/>
      <c r="I784" s="309">
        <v>274106530.39999998</v>
      </c>
      <c r="J784" s="309"/>
      <c r="K784" s="309"/>
      <c r="L784" s="309">
        <v>272544861.83999997</v>
      </c>
      <c r="M784" s="309"/>
      <c r="N784" s="310">
        <v>99.43026948036551</v>
      </c>
      <c r="O784" s="310"/>
      <c r="P784" s="310"/>
    </row>
    <row r="785" spans="1:16" ht="35.25" customHeight="1" x14ac:dyDescent="0.2">
      <c r="A785" s="306" t="s">
        <v>205</v>
      </c>
      <c r="B785" s="307"/>
      <c r="C785" s="308" t="s">
        <v>942</v>
      </c>
      <c r="D785" s="308"/>
      <c r="E785" s="93" t="s">
        <v>613</v>
      </c>
      <c r="F785" s="93" t="s">
        <v>85</v>
      </c>
      <c r="G785" s="93" t="s">
        <v>206</v>
      </c>
      <c r="H785" s="93"/>
      <c r="I785" s="309">
        <v>264208053.80000001</v>
      </c>
      <c r="J785" s="309"/>
      <c r="K785" s="309"/>
      <c r="L785" s="309">
        <v>262646385.24000001</v>
      </c>
      <c r="M785" s="309"/>
      <c r="N785" s="310">
        <v>99.408924694936758</v>
      </c>
      <c r="O785" s="310"/>
      <c r="P785" s="310"/>
    </row>
    <row r="786" spans="1:16" ht="58.5" customHeight="1" x14ac:dyDescent="0.2">
      <c r="A786" s="306" t="s">
        <v>615</v>
      </c>
      <c r="B786" s="307"/>
      <c r="C786" s="308" t="s">
        <v>942</v>
      </c>
      <c r="D786" s="308"/>
      <c r="E786" s="93" t="s">
        <v>613</v>
      </c>
      <c r="F786" s="93" t="s">
        <v>85</v>
      </c>
      <c r="G786" s="93" t="s">
        <v>616</v>
      </c>
      <c r="H786" s="93"/>
      <c r="I786" s="309">
        <v>12781052.91</v>
      </c>
      <c r="J786" s="309"/>
      <c r="K786" s="309"/>
      <c r="L786" s="309">
        <v>11817966.25</v>
      </c>
      <c r="M786" s="309"/>
      <c r="N786" s="310">
        <v>92.464731452238397</v>
      </c>
      <c r="O786" s="310"/>
      <c r="P786" s="310"/>
    </row>
    <row r="787" spans="1:16" ht="39" customHeight="1" x14ac:dyDescent="0.2">
      <c r="A787" s="306" t="s">
        <v>110</v>
      </c>
      <c r="B787" s="307"/>
      <c r="C787" s="308" t="s">
        <v>942</v>
      </c>
      <c r="D787" s="308"/>
      <c r="E787" s="93" t="s">
        <v>613</v>
      </c>
      <c r="F787" s="93" t="s">
        <v>85</v>
      </c>
      <c r="G787" s="93" t="s">
        <v>616</v>
      </c>
      <c r="H787" s="93" t="s">
        <v>111</v>
      </c>
      <c r="I787" s="309">
        <v>12781052.91</v>
      </c>
      <c r="J787" s="309"/>
      <c r="K787" s="309"/>
      <c r="L787" s="309">
        <v>11817966.25</v>
      </c>
      <c r="M787" s="309"/>
      <c r="N787" s="310">
        <v>92.464731452238397</v>
      </c>
      <c r="O787" s="310"/>
      <c r="P787" s="310"/>
    </row>
    <row r="788" spans="1:16" ht="49.5" customHeight="1" x14ac:dyDescent="0.2">
      <c r="A788" s="306" t="s">
        <v>112</v>
      </c>
      <c r="B788" s="307"/>
      <c r="C788" s="308" t="s">
        <v>942</v>
      </c>
      <c r="D788" s="308"/>
      <c r="E788" s="93" t="s">
        <v>613</v>
      </c>
      <c r="F788" s="93" t="s">
        <v>85</v>
      </c>
      <c r="G788" s="93" t="s">
        <v>616</v>
      </c>
      <c r="H788" s="93" t="s">
        <v>113</v>
      </c>
      <c r="I788" s="309">
        <v>12781052.91</v>
      </c>
      <c r="J788" s="309"/>
      <c r="K788" s="309"/>
      <c r="L788" s="309">
        <v>11817966.25</v>
      </c>
      <c r="M788" s="309"/>
      <c r="N788" s="310">
        <v>92.464731452238397</v>
      </c>
      <c r="O788" s="310"/>
      <c r="P788" s="310"/>
    </row>
    <row r="789" spans="1:16" ht="89.25" customHeight="1" x14ac:dyDescent="0.2">
      <c r="A789" s="306" t="s">
        <v>655</v>
      </c>
      <c r="B789" s="307"/>
      <c r="C789" s="308" t="s">
        <v>942</v>
      </c>
      <c r="D789" s="308"/>
      <c r="E789" s="93" t="s">
        <v>613</v>
      </c>
      <c r="F789" s="93" t="s">
        <v>85</v>
      </c>
      <c r="G789" s="93" t="s">
        <v>656</v>
      </c>
      <c r="H789" s="93"/>
      <c r="I789" s="309">
        <v>251427000.88999999</v>
      </c>
      <c r="J789" s="309"/>
      <c r="K789" s="309"/>
      <c r="L789" s="309">
        <v>250828418.99000001</v>
      </c>
      <c r="M789" s="309"/>
      <c r="N789" s="310">
        <v>99.761926166290365</v>
      </c>
      <c r="O789" s="310"/>
      <c r="P789" s="310"/>
    </row>
    <row r="790" spans="1:16" ht="40.5" customHeight="1" x14ac:dyDescent="0.2">
      <c r="A790" s="306" t="s">
        <v>110</v>
      </c>
      <c r="B790" s="307"/>
      <c r="C790" s="308" t="s">
        <v>942</v>
      </c>
      <c r="D790" s="308"/>
      <c r="E790" s="93" t="s">
        <v>613</v>
      </c>
      <c r="F790" s="93" t="s">
        <v>85</v>
      </c>
      <c r="G790" s="93" t="s">
        <v>656</v>
      </c>
      <c r="H790" s="93" t="s">
        <v>111</v>
      </c>
      <c r="I790" s="309">
        <v>218538955.41999999</v>
      </c>
      <c r="J790" s="309"/>
      <c r="K790" s="309"/>
      <c r="L790" s="309">
        <v>217940373.52000001</v>
      </c>
      <c r="M790" s="309"/>
      <c r="N790" s="310">
        <v>99.726098306432547</v>
      </c>
      <c r="O790" s="310"/>
      <c r="P790" s="310"/>
    </row>
    <row r="791" spans="1:16" ht="51" customHeight="1" x14ac:dyDescent="0.2">
      <c r="A791" s="306" t="s">
        <v>112</v>
      </c>
      <c r="B791" s="307"/>
      <c r="C791" s="308" t="s">
        <v>942</v>
      </c>
      <c r="D791" s="308"/>
      <c r="E791" s="93" t="s">
        <v>613</v>
      </c>
      <c r="F791" s="93" t="s">
        <v>85</v>
      </c>
      <c r="G791" s="93" t="s">
        <v>656</v>
      </c>
      <c r="H791" s="93" t="s">
        <v>113</v>
      </c>
      <c r="I791" s="309">
        <v>218538955.41999999</v>
      </c>
      <c r="J791" s="309"/>
      <c r="K791" s="309"/>
      <c r="L791" s="309">
        <v>217940373.52000001</v>
      </c>
      <c r="M791" s="309"/>
      <c r="N791" s="310">
        <v>99.726098306432547</v>
      </c>
      <c r="O791" s="310"/>
      <c r="P791" s="310"/>
    </row>
    <row r="792" spans="1:16" ht="35.25" customHeight="1" x14ac:dyDescent="0.2">
      <c r="A792" s="306" t="s">
        <v>215</v>
      </c>
      <c r="B792" s="307"/>
      <c r="C792" s="308" t="s">
        <v>942</v>
      </c>
      <c r="D792" s="308"/>
      <c r="E792" s="93" t="s">
        <v>613</v>
      </c>
      <c r="F792" s="93" t="s">
        <v>85</v>
      </c>
      <c r="G792" s="93" t="s">
        <v>656</v>
      </c>
      <c r="H792" s="93" t="s">
        <v>216</v>
      </c>
      <c r="I792" s="309">
        <v>32888045.469999999</v>
      </c>
      <c r="J792" s="309"/>
      <c r="K792" s="309"/>
      <c r="L792" s="309">
        <v>32888045.469999999</v>
      </c>
      <c r="M792" s="309"/>
      <c r="N792" s="310">
        <v>100</v>
      </c>
      <c r="O792" s="310"/>
      <c r="P792" s="310"/>
    </row>
    <row r="793" spans="1:16" ht="33.75" customHeight="1" x14ac:dyDescent="0.2">
      <c r="A793" s="306" t="s">
        <v>231</v>
      </c>
      <c r="B793" s="307"/>
      <c r="C793" s="308" t="s">
        <v>942</v>
      </c>
      <c r="D793" s="308"/>
      <c r="E793" s="93" t="s">
        <v>613</v>
      </c>
      <c r="F793" s="93" t="s">
        <v>85</v>
      </c>
      <c r="G793" s="93" t="s">
        <v>656</v>
      </c>
      <c r="H793" s="93" t="s">
        <v>232</v>
      </c>
      <c r="I793" s="309">
        <v>32888045.469999999</v>
      </c>
      <c r="J793" s="309"/>
      <c r="K793" s="309"/>
      <c r="L793" s="309">
        <v>32888045.469999999</v>
      </c>
      <c r="M793" s="309"/>
      <c r="N793" s="310">
        <v>100</v>
      </c>
      <c r="O793" s="310"/>
      <c r="P793" s="310"/>
    </row>
    <row r="794" spans="1:16" ht="63.75" customHeight="1" x14ac:dyDescent="0.2">
      <c r="A794" s="306" t="s">
        <v>666</v>
      </c>
      <c r="B794" s="307"/>
      <c r="C794" s="308" t="s">
        <v>942</v>
      </c>
      <c r="D794" s="308"/>
      <c r="E794" s="93" t="s">
        <v>613</v>
      </c>
      <c r="F794" s="93" t="s">
        <v>85</v>
      </c>
      <c r="G794" s="93" t="s">
        <v>667</v>
      </c>
      <c r="H794" s="93"/>
      <c r="I794" s="309">
        <v>9898476.5999999996</v>
      </c>
      <c r="J794" s="309"/>
      <c r="K794" s="309"/>
      <c r="L794" s="309">
        <v>9898476.5999999996</v>
      </c>
      <c r="M794" s="309"/>
      <c r="N794" s="310">
        <v>100</v>
      </c>
      <c r="O794" s="310"/>
      <c r="P794" s="310"/>
    </row>
    <row r="795" spans="1:16" ht="50.25" customHeight="1" x14ac:dyDescent="0.2">
      <c r="A795" s="306" t="s">
        <v>668</v>
      </c>
      <c r="B795" s="307"/>
      <c r="C795" s="308" t="s">
        <v>942</v>
      </c>
      <c r="D795" s="308"/>
      <c r="E795" s="93" t="s">
        <v>613</v>
      </c>
      <c r="F795" s="93" t="s">
        <v>85</v>
      </c>
      <c r="G795" s="93" t="s">
        <v>669</v>
      </c>
      <c r="H795" s="93"/>
      <c r="I795" s="309">
        <v>9898476.5999999996</v>
      </c>
      <c r="J795" s="309"/>
      <c r="K795" s="309"/>
      <c r="L795" s="309">
        <v>9898476.5999999996</v>
      </c>
      <c r="M795" s="309"/>
      <c r="N795" s="310">
        <v>100</v>
      </c>
      <c r="O795" s="310"/>
      <c r="P795" s="310"/>
    </row>
    <row r="796" spans="1:16" ht="41.25" customHeight="1" x14ac:dyDescent="0.2">
      <c r="A796" s="306" t="s">
        <v>110</v>
      </c>
      <c r="B796" s="307"/>
      <c r="C796" s="308" t="s">
        <v>942</v>
      </c>
      <c r="D796" s="308"/>
      <c r="E796" s="93" t="s">
        <v>613</v>
      </c>
      <c r="F796" s="93" t="s">
        <v>85</v>
      </c>
      <c r="G796" s="93" t="s">
        <v>669</v>
      </c>
      <c r="H796" s="93" t="s">
        <v>111</v>
      </c>
      <c r="I796" s="309">
        <v>9898476.5999999996</v>
      </c>
      <c r="J796" s="309"/>
      <c r="K796" s="309"/>
      <c r="L796" s="309">
        <v>9898476.5999999996</v>
      </c>
      <c r="M796" s="309"/>
      <c r="N796" s="310">
        <v>100</v>
      </c>
      <c r="O796" s="310"/>
      <c r="P796" s="310"/>
    </row>
    <row r="797" spans="1:16" ht="39" customHeight="1" x14ac:dyDescent="0.2">
      <c r="A797" s="306" t="s">
        <v>112</v>
      </c>
      <c r="B797" s="307"/>
      <c r="C797" s="308" t="s">
        <v>942</v>
      </c>
      <c r="D797" s="308"/>
      <c r="E797" s="93" t="s">
        <v>613</v>
      </c>
      <c r="F797" s="93" t="s">
        <v>85</v>
      </c>
      <c r="G797" s="93" t="s">
        <v>669</v>
      </c>
      <c r="H797" s="93" t="s">
        <v>113</v>
      </c>
      <c r="I797" s="309">
        <v>9898476.5999999996</v>
      </c>
      <c r="J797" s="309"/>
      <c r="K797" s="309"/>
      <c r="L797" s="309">
        <v>9898476.5999999996</v>
      </c>
      <c r="M797" s="309"/>
      <c r="N797" s="310">
        <v>100</v>
      </c>
      <c r="O797" s="310"/>
      <c r="P797" s="310"/>
    </row>
    <row r="798" spans="1:16" ht="39" customHeight="1" x14ac:dyDescent="0.2">
      <c r="A798" s="306" t="s">
        <v>637</v>
      </c>
      <c r="B798" s="307"/>
      <c r="C798" s="308" t="s">
        <v>942</v>
      </c>
      <c r="D798" s="308"/>
      <c r="E798" s="93" t="s">
        <v>613</v>
      </c>
      <c r="F798" s="93" t="s">
        <v>85</v>
      </c>
      <c r="G798" s="93" t="s">
        <v>638</v>
      </c>
      <c r="H798" s="93"/>
      <c r="I798" s="309">
        <v>2765245928.1199999</v>
      </c>
      <c r="J798" s="309"/>
      <c r="K798" s="309"/>
      <c r="L798" s="309">
        <v>2758715881.3200002</v>
      </c>
      <c r="M798" s="309"/>
      <c r="N798" s="310">
        <v>99.763852945823189</v>
      </c>
      <c r="O798" s="310"/>
      <c r="P798" s="310"/>
    </row>
    <row r="799" spans="1:16" ht="36.75" customHeight="1" x14ac:dyDescent="0.2">
      <c r="A799" s="306" t="s">
        <v>639</v>
      </c>
      <c r="B799" s="307"/>
      <c r="C799" s="308" t="s">
        <v>942</v>
      </c>
      <c r="D799" s="308"/>
      <c r="E799" s="93" t="s">
        <v>613</v>
      </c>
      <c r="F799" s="93" t="s">
        <v>85</v>
      </c>
      <c r="G799" s="93" t="s">
        <v>640</v>
      </c>
      <c r="H799" s="93"/>
      <c r="I799" s="309">
        <v>2765245928.1199999</v>
      </c>
      <c r="J799" s="309"/>
      <c r="K799" s="309"/>
      <c r="L799" s="309">
        <v>2758715881.3200002</v>
      </c>
      <c r="M799" s="309"/>
      <c r="N799" s="310">
        <v>99.763852945823189</v>
      </c>
      <c r="O799" s="310"/>
      <c r="P799" s="310"/>
    </row>
    <row r="800" spans="1:16" ht="43.5" customHeight="1" x14ac:dyDescent="0.2">
      <c r="A800" s="306" t="s">
        <v>680</v>
      </c>
      <c r="B800" s="307"/>
      <c r="C800" s="308" t="s">
        <v>942</v>
      </c>
      <c r="D800" s="308"/>
      <c r="E800" s="93" t="s">
        <v>613</v>
      </c>
      <c r="F800" s="93" t="s">
        <v>85</v>
      </c>
      <c r="G800" s="93" t="s">
        <v>681</v>
      </c>
      <c r="H800" s="93"/>
      <c r="I800" s="309">
        <v>539240568.12</v>
      </c>
      <c r="J800" s="309"/>
      <c r="K800" s="309"/>
      <c r="L800" s="309">
        <v>535325979.67000002</v>
      </c>
      <c r="M800" s="309"/>
      <c r="N800" s="310">
        <v>99.274055276729683</v>
      </c>
      <c r="O800" s="310"/>
      <c r="P800" s="310"/>
    </row>
    <row r="801" spans="1:16" ht="39.75" customHeight="1" x14ac:dyDescent="0.2">
      <c r="A801" s="306" t="s">
        <v>682</v>
      </c>
      <c r="B801" s="307"/>
      <c r="C801" s="308" t="s">
        <v>942</v>
      </c>
      <c r="D801" s="308"/>
      <c r="E801" s="93" t="s">
        <v>613</v>
      </c>
      <c r="F801" s="93" t="s">
        <v>85</v>
      </c>
      <c r="G801" s="93" t="s">
        <v>683</v>
      </c>
      <c r="H801" s="93"/>
      <c r="I801" s="309">
        <v>9048260</v>
      </c>
      <c r="J801" s="309"/>
      <c r="K801" s="309"/>
      <c r="L801" s="309">
        <v>5133688.29</v>
      </c>
      <c r="M801" s="309"/>
      <c r="N801" s="310">
        <v>56.736745959996725</v>
      </c>
      <c r="O801" s="310"/>
      <c r="P801" s="310"/>
    </row>
    <row r="802" spans="1:16" ht="44.25" customHeight="1" x14ac:dyDescent="0.2">
      <c r="A802" s="306" t="s">
        <v>303</v>
      </c>
      <c r="B802" s="307"/>
      <c r="C802" s="308" t="s">
        <v>942</v>
      </c>
      <c r="D802" s="308"/>
      <c r="E802" s="93" t="s">
        <v>613</v>
      </c>
      <c r="F802" s="93" t="s">
        <v>85</v>
      </c>
      <c r="G802" s="93" t="s">
        <v>683</v>
      </c>
      <c r="H802" s="93" t="s">
        <v>304</v>
      </c>
      <c r="I802" s="309">
        <v>9048260</v>
      </c>
      <c r="J802" s="309"/>
      <c r="K802" s="309"/>
      <c r="L802" s="309">
        <v>5133688.29</v>
      </c>
      <c r="M802" s="309"/>
      <c r="N802" s="310">
        <v>56.736745959996725</v>
      </c>
      <c r="O802" s="310"/>
      <c r="P802" s="310"/>
    </row>
    <row r="803" spans="1:16" ht="27.75" customHeight="1" x14ac:dyDescent="0.2">
      <c r="A803" s="306" t="s">
        <v>305</v>
      </c>
      <c r="B803" s="307"/>
      <c r="C803" s="308" t="s">
        <v>942</v>
      </c>
      <c r="D803" s="308"/>
      <c r="E803" s="93" t="s">
        <v>613</v>
      </c>
      <c r="F803" s="93" t="s">
        <v>85</v>
      </c>
      <c r="G803" s="93" t="s">
        <v>683</v>
      </c>
      <c r="H803" s="93" t="s">
        <v>306</v>
      </c>
      <c r="I803" s="309">
        <v>9048260</v>
      </c>
      <c r="J803" s="309"/>
      <c r="K803" s="309"/>
      <c r="L803" s="309">
        <v>5133688.29</v>
      </c>
      <c r="M803" s="309"/>
      <c r="N803" s="310">
        <v>56.736745959996725</v>
      </c>
      <c r="O803" s="310"/>
      <c r="P803" s="310"/>
    </row>
    <row r="804" spans="1:16" ht="66.75" customHeight="1" x14ac:dyDescent="0.2">
      <c r="A804" s="306" t="s">
        <v>684</v>
      </c>
      <c r="B804" s="307"/>
      <c r="C804" s="308" t="s">
        <v>942</v>
      </c>
      <c r="D804" s="308"/>
      <c r="E804" s="93" t="s">
        <v>613</v>
      </c>
      <c r="F804" s="93" t="s">
        <v>85</v>
      </c>
      <c r="G804" s="93" t="s">
        <v>685</v>
      </c>
      <c r="H804" s="93"/>
      <c r="I804" s="309">
        <v>2138738</v>
      </c>
      <c r="J804" s="309"/>
      <c r="K804" s="309"/>
      <c r="L804" s="309">
        <v>2138738</v>
      </c>
      <c r="M804" s="309"/>
      <c r="N804" s="310">
        <v>100</v>
      </c>
      <c r="O804" s="310"/>
      <c r="P804" s="310"/>
    </row>
    <row r="805" spans="1:16" ht="37.5" customHeight="1" x14ac:dyDescent="0.2">
      <c r="A805" s="306" t="s">
        <v>303</v>
      </c>
      <c r="B805" s="307"/>
      <c r="C805" s="308" t="s">
        <v>942</v>
      </c>
      <c r="D805" s="308"/>
      <c r="E805" s="93" t="s">
        <v>613</v>
      </c>
      <c r="F805" s="93" t="s">
        <v>85</v>
      </c>
      <c r="G805" s="93" t="s">
        <v>685</v>
      </c>
      <c r="H805" s="93" t="s">
        <v>304</v>
      </c>
      <c r="I805" s="309">
        <v>2138738</v>
      </c>
      <c r="J805" s="309"/>
      <c r="K805" s="309"/>
      <c r="L805" s="309">
        <v>2138738</v>
      </c>
      <c r="M805" s="309"/>
      <c r="N805" s="310">
        <v>100</v>
      </c>
      <c r="O805" s="310"/>
      <c r="P805" s="310"/>
    </row>
    <row r="806" spans="1:16" ht="27.75" customHeight="1" x14ac:dyDescent="0.2">
      <c r="A806" s="306" t="s">
        <v>305</v>
      </c>
      <c r="B806" s="307"/>
      <c r="C806" s="308" t="s">
        <v>942</v>
      </c>
      <c r="D806" s="308"/>
      <c r="E806" s="93" t="s">
        <v>613</v>
      </c>
      <c r="F806" s="93" t="s">
        <v>85</v>
      </c>
      <c r="G806" s="93" t="s">
        <v>685</v>
      </c>
      <c r="H806" s="93" t="s">
        <v>306</v>
      </c>
      <c r="I806" s="309">
        <v>2138738</v>
      </c>
      <c r="J806" s="309"/>
      <c r="K806" s="309"/>
      <c r="L806" s="309">
        <v>2138738</v>
      </c>
      <c r="M806" s="309"/>
      <c r="N806" s="310">
        <v>100</v>
      </c>
      <c r="O806" s="310"/>
      <c r="P806" s="310"/>
    </row>
    <row r="807" spans="1:16" ht="36.75" customHeight="1" x14ac:dyDescent="0.2">
      <c r="A807" s="306" t="s">
        <v>686</v>
      </c>
      <c r="B807" s="307"/>
      <c r="C807" s="308" t="s">
        <v>942</v>
      </c>
      <c r="D807" s="308"/>
      <c r="E807" s="93" t="s">
        <v>613</v>
      </c>
      <c r="F807" s="93" t="s">
        <v>85</v>
      </c>
      <c r="G807" s="93" t="s">
        <v>687</v>
      </c>
      <c r="H807" s="93"/>
      <c r="I807" s="309">
        <v>134770.12</v>
      </c>
      <c r="J807" s="309"/>
      <c r="K807" s="309"/>
      <c r="L807" s="309">
        <v>134770.12</v>
      </c>
      <c r="M807" s="309"/>
      <c r="N807" s="310">
        <v>100</v>
      </c>
      <c r="O807" s="310"/>
      <c r="P807" s="310"/>
    </row>
    <row r="808" spans="1:16" ht="38.25" customHeight="1" x14ac:dyDescent="0.2">
      <c r="A808" s="306" t="s">
        <v>303</v>
      </c>
      <c r="B808" s="307"/>
      <c r="C808" s="308" t="s">
        <v>942</v>
      </c>
      <c r="D808" s="308"/>
      <c r="E808" s="93" t="s">
        <v>613</v>
      </c>
      <c r="F808" s="93" t="s">
        <v>85</v>
      </c>
      <c r="G808" s="93" t="s">
        <v>687</v>
      </c>
      <c r="H808" s="93" t="s">
        <v>304</v>
      </c>
      <c r="I808" s="309">
        <v>134770.12</v>
      </c>
      <c r="J808" s="309"/>
      <c r="K808" s="309"/>
      <c r="L808" s="309">
        <v>134770.12</v>
      </c>
      <c r="M808" s="309"/>
      <c r="N808" s="310">
        <v>100</v>
      </c>
      <c r="O808" s="310"/>
      <c r="P808" s="310"/>
    </row>
    <row r="809" spans="1:16" ht="26.25" customHeight="1" x14ac:dyDescent="0.2">
      <c r="A809" s="306" t="s">
        <v>305</v>
      </c>
      <c r="B809" s="307"/>
      <c r="C809" s="308" t="s">
        <v>942</v>
      </c>
      <c r="D809" s="308"/>
      <c r="E809" s="93" t="s">
        <v>613</v>
      </c>
      <c r="F809" s="93" t="s">
        <v>85</v>
      </c>
      <c r="G809" s="93" t="s">
        <v>687</v>
      </c>
      <c r="H809" s="93" t="s">
        <v>306</v>
      </c>
      <c r="I809" s="309">
        <v>134770.12</v>
      </c>
      <c r="J809" s="309"/>
      <c r="K809" s="309"/>
      <c r="L809" s="309">
        <v>134770.12</v>
      </c>
      <c r="M809" s="309"/>
      <c r="N809" s="310">
        <v>100</v>
      </c>
      <c r="O809" s="310"/>
      <c r="P809" s="310"/>
    </row>
    <row r="810" spans="1:16" ht="38.25" customHeight="1" x14ac:dyDescent="0.2">
      <c r="A810" s="306" t="s">
        <v>688</v>
      </c>
      <c r="B810" s="307"/>
      <c r="C810" s="308" t="s">
        <v>942</v>
      </c>
      <c r="D810" s="308"/>
      <c r="E810" s="93" t="s">
        <v>613</v>
      </c>
      <c r="F810" s="93" t="s">
        <v>85</v>
      </c>
      <c r="G810" s="93" t="s">
        <v>689</v>
      </c>
      <c r="H810" s="93"/>
      <c r="I810" s="309">
        <v>527918800</v>
      </c>
      <c r="J810" s="309"/>
      <c r="K810" s="309"/>
      <c r="L810" s="309">
        <v>527918783.25999999</v>
      </c>
      <c r="M810" s="309"/>
      <c r="N810" s="310">
        <v>99.999996829057807</v>
      </c>
      <c r="O810" s="310"/>
      <c r="P810" s="310"/>
    </row>
    <row r="811" spans="1:16" ht="36.75" customHeight="1" x14ac:dyDescent="0.2">
      <c r="A811" s="306" t="s">
        <v>303</v>
      </c>
      <c r="B811" s="307"/>
      <c r="C811" s="308" t="s">
        <v>942</v>
      </c>
      <c r="D811" s="308"/>
      <c r="E811" s="93" t="s">
        <v>613</v>
      </c>
      <c r="F811" s="93" t="s">
        <v>85</v>
      </c>
      <c r="G811" s="93" t="s">
        <v>689</v>
      </c>
      <c r="H811" s="93" t="s">
        <v>304</v>
      </c>
      <c r="I811" s="309">
        <v>527918800</v>
      </c>
      <c r="J811" s="309"/>
      <c r="K811" s="309"/>
      <c r="L811" s="309">
        <v>527918783.25999999</v>
      </c>
      <c r="M811" s="309"/>
      <c r="N811" s="310">
        <v>99.999996829057807</v>
      </c>
      <c r="O811" s="310"/>
      <c r="P811" s="310"/>
    </row>
    <row r="812" spans="1:16" ht="36" customHeight="1" x14ac:dyDescent="0.2">
      <c r="A812" s="306" t="s">
        <v>305</v>
      </c>
      <c r="B812" s="307"/>
      <c r="C812" s="308" t="s">
        <v>942</v>
      </c>
      <c r="D812" s="308"/>
      <c r="E812" s="93" t="s">
        <v>613</v>
      </c>
      <c r="F812" s="93" t="s">
        <v>85</v>
      </c>
      <c r="G812" s="93" t="s">
        <v>689</v>
      </c>
      <c r="H812" s="93" t="s">
        <v>306</v>
      </c>
      <c r="I812" s="309">
        <v>527918800</v>
      </c>
      <c r="J812" s="309"/>
      <c r="K812" s="309"/>
      <c r="L812" s="309">
        <v>527918783.25999999</v>
      </c>
      <c r="M812" s="309"/>
      <c r="N812" s="310">
        <v>99.999996829057807</v>
      </c>
      <c r="O812" s="310"/>
      <c r="P812" s="310"/>
    </row>
    <row r="813" spans="1:16" ht="30" customHeight="1" x14ac:dyDescent="0.2">
      <c r="A813" s="306" t="s">
        <v>670</v>
      </c>
      <c r="B813" s="307"/>
      <c r="C813" s="308" t="s">
        <v>942</v>
      </c>
      <c r="D813" s="308"/>
      <c r="E813" s="93" t="s">
        <v>613</v>
      </c>
      <c r="F813" s="93" t="s">
        <v>85</v>
      </c>
      <c r="G813" s="93" t="s">
        <v>690</v>
      </c>
      <c r="H813" s="93"/>
      <c r="I813" s="309">
        <v>2226005360</v>
      </c>
      <c r="J813" s="309"/>
      <c r="K813" s="309"/>
      <c r="L813" s="309">
        <v>2223389901.6500001</v>
      </c>
      <c r="M813" s="309"/>
      <c r="N813" s="310">
        <v>99.882504400169097</v>
      </c>
      <c r="O813" s="310"/>
      <c r="P813" s="310"/>
    </row>
    <row r="814" spans="1:16" ht="47.25" customHeight="1" x14ac:dyDescent="0.2">
      <c r="A814" s="306" t="s">
        <v>691</v>
      </c>
      <c r="B814" s="307"/>
      <c r="C814" s="308" t="s">
        <v>942</v>
      </c>
      <c r="D814" s="308"/>
      <c r="E814" s="93" t="s">
        <v>613</v>
      </c>
      <c r="F814" s="93" t="s">
        <v>85</v>
      </c>
      <c r="G814" s="93" t="s">
        <v>692</v>
      </c>
      <c r="H814" s="93"/>
      <c r="I814" s="309">
        <v>434843290</v>
      </c>
      <c r="J814" s="309"/>
      <c r="K814" s="309"/>
      <c r="L814" s="309">
        <v>434843290</v>
      </c>
      <c r="M814" s="309"/>
      <c r="N814" s="310">
        <v>100</v>
      </c>
      <c r="O814" s="310"/>
      <c r="P814" s="310"/>
    </row>
    <row r="815" spans="1:16" ht="45" customHeight="1" x14ac:dyDescent="0.2">
      <c r="A815" s="306" t="s">
        <v>303</v>
      </c>
      <c r="B815" s="307"/>
      <c r="C815" s="308" t="s">
        <v>942</v>
      </c>
      <c r="D815" s="308"/>
      <c r="E815" s="93" t="s">
        <v>613</v>
      </c>
      <c r="F815" s="93" t="s">
        <v>85</v>
      </c>
      <c r="G815" s="93" t="s">
        <v>692</v>
      </c>
      <c r="H815" s="93" t="s">
        <v>304</v>
      </c>
      <c r="I815" s="309">
        <v>434843290</v>
      </c>
      <c r="J815" s="309"/>
      <c r="K815" s="309"/>
      <c r="L815" s="309">
        <v>434843290</v>
      </c>
      <c r="M815" s="309"/>
      <c r="N815" s="310">
        <v>100</v>
      </c>
      <c r="O815" s="310"/>
      <c r="P815" s="310"/>
    </row>
    <row r="816" spans="1:16" ht="33" customHeight="1" x14ac:dyDescent="0.2">
      <c r="A816" s="306" t="s">
        <v>305</v>
      </c>
      <c r="B816" s="307"/>
      <c r="C816" s="308" t="s">
        <v>942</v>
      </c>
      <c r="D816" s="308"/>
      <c r="E816" s="93" t="s">
        <v>613</v>
      </c>
      <c r="F816" s="93" t="s">
        <v>85</v>
      </c>
      <c r="G816" s="93" t="s">
        <v>692</v>
      </c>
      <c r="H816" s="93" t="s">
        <v>306</v>
      </c>
      <c r="I816" s="309">
        <v>434843290</v>
      </c>
      <c r="J816" s="309"/>
      <c r="K816" s="309"/>
      <c r="L816" s="309">
        <v>434843290</v>
      </c>
      <c r="M816" s="309"/>
      <c r="N816" s="310">
        <v>100</v>
      </c>
      <c r="O816" s="310"/>
      <c r="P816" s="310"/>
    </row>
    <row r="817" spans="1:16" ht="48.75" customHeight="1" x14ac:dyDescent="0.2">
      <c r="A817" s="306" t="s">
        <v>691</v>
      </c>
      <c r="B817" s="307"/>
      <c r="C817" s="308" t="s">
        <v>942</v>
      </c>
      <c r="D817" s="308"/>
      <c r="E817" s="93" t="s">
        <v>613</v>
      </c>
      <c r="F817" s="93" t="s">
        <v>85</v>
      </c>
      <c r="G817" s="93" t="s">
        <v>693</v>
      </c>
      <c r="H817" s="93"/>
      <c r="I817" s="309">
        <v>1053745280</v>
      </c>
      <c r="J817" s="309"/>
      <c r="K817" s="309"/>
      <c r="L817" s="309">
        <v>1053745261.26</v>
      </c>
      <c r="M817" s="309"/>
      <c r="N817" s="310">
        <v>99.999998221581592</v>
      </c>
      <c r="O817" s="310"/>
      <c r="P817" s="310"/>
    </row>
    <row r="818" spans="1:16" ht="41.25" customHeight="1" x14ac:dyDescent="0.2">
      <c r="A818" s="306" t="s">
        <v>303</v>
      </c>
      <c r="B818" s="307"/>
      <c r="C818" s="308" t="s">
        <v>942</v>
      </c>
      <c r="D818" s="308"/>
      <c r="E818" s="93" t="s">
        <v>613</v>
      </c>
      <c r="F818" s="93" t="s">
        <v>85</v>
      </c>
      <c r="G818" s="93" t="s">
        <v>693</v>
      </c>
      <c r="H818" s="93" t="s">
        <v>304</v>
      </c>
      <c r="I818" s="309">
        <v>1053745280</v>
      </c>
      <c r="J818" s="309"/>
      <c r="K818" s="309"/>
      <c r="L818" s="309">
        <v>1053745261.26</v>
      </c>
      <c r="M818" s="309"/>
      <c r="N818" s="310">
        <v>99.999998221581592</v>
      </c>
      <c r="O818" s="310"/>
      <c r="P818" s="310"/>
    </row>
    <row r="819" spans="1:16" ht="25.5" customHeight="1" x14ac:dyDescent="0.2">
      <c r="A819" s="306" t="s">
        <v>305</v>
      </c>
      <c r="B819" s="307"/>
      <c r="C819" s="308" t="s">
        <v>942</v>
      </c>
      <c r="D819" s="308"/>
      <c r="E819" s="93" t="s">
        <v>613</v>
      </c>
      <c r="F819" s="93" t="s">
        <v>85</v>
      </c>
      <c r="G819" s="93" t="s">
        <v>693</v>
      </c>
      <c r="H819" s="93" t="s">
        <v>306</v>
      </c>
      <c r="I819" s="309">
        <v>1053745280</v>
      </c>
      <c r="J819" s="309"/>
      <c r="K819" s="309"/>
      <c r="L819" s="309">
        <v>1053745261.26</v>
      </c>
      <c r="M819" s="309"/>
      <c r="N819" s="310">
        <v>99.999998221581592</v>
      </c>
      <c r="O819" s="310"/>
      <c r="P819" s="310"/>
    </row>
    <row r="820" spans="1:16" ht="40.5" customHeight="1" x14ac:dyDescent="0.2">
      <c r="A820" s="306" t="s">
        <v>694</v>
      </c>
      <c r="B820" s="307"/>
      <c r="C820" s="308" t="s">
        <v>942</v>
      </c>
      <c r="D820" s="308"/>
      <c r="E820" s="93" t="s">
        <v>613</v>
      </c>
      <c r="F820" s="93" t="s">
        <v>85</v>
      </c>
      <c r="G820" s="93" t="s">
        <v>695</v>
      </c>
      <c r="H820" s="93"/>
      <c r="I820" s="309">
        <v>405038000</v>
      </c>
      <c r="J820" s="309"/>
      <c r="K820" s="309"/>
      <c r="L820" s="309">
        <v>405038000</v>
      </c>
      <c r="M820" s="309"/>
      <c r="N820" s="310">
        <v>100</v>
      </c>
      <c r="O820" s="310"/>
      <c r="P820" s="310"/>
    </row>
    <row r="821" spans="1:16" ht="36" customHeight="1" x14ac:dyDescent="0.2">
      <c r="A821" s="306" t="s">
        <v>303</v>
      </c>
      <c r="B821" s="307"/>
      <c r="C821" s="308" t="s">
        <v>942</v>
      </c>
      <c r="D821" s="308"/>
      <c r="E821" s="93" t="s">
        <v>613</v>
      </c>
      <c r="F821" s="93" t="s">
        <v>85</v>
      </c>
      <c r="G821" s="93" t="s">
        <v>695</v>
      </c>
      <c r="H821" s="93" t="s">
        <v>304</v>
      </c>
      <c r="I821" s="309">
        <v>405038000</v>
      </c>
      <c r="J821" s="309"/>
      <c r="K821" s="309"/>
      <c r="L821" s="309">
        <v>405038000</v>
      </c>
      <c r="M821" s="309"/>
      <c r="N821" s="310">
        <v>100</v>
      </c>
      <c r="O821" s="310"/>
      <c r="P821" s="310"/>
    </row>
    <row r="822" spans="1:16" ht="28.5" customHeight="1" x14ac:dyDescent="0.2">
      <c r="A822" s="306" t="s">
        <v>305</v>
      </c>
      <c r="B822" s="307"/>
      <c r="C822" s="308" t="s">
        <v>942</v>
      </c>
      <c r="D822" s="308"/>
      <c r="E822" s="93" t="s">
        <v>613</v>
      </c>
      <c r="F822" s="93" t="s">
        <v>85</v>
      </c>
      <c r="G822" s="93" t="s">
        <v>695</v>
      </c>
      <c r="H822" s="93" t="s">
        <v>306</v>
      </c>
      <c r="I822" s="309">
        <v>405038000</v>
      </c>
      <c r="J822" s="309"/>
      <c r="K822" s="309"/>
      <c r="L822" s="309">
        <v>405038000</v>
      </c>
      <c r="M822" s="309"/>
      <c r="N822" s="310">
        <v>100</v>
      </c>
      <c r="O822" s="310"/>
      <c r="P822" s="310"/>
    </row>
    <row r="823" spans="1:16" ht="41.25" customHeight="1" x14ac:dyDescent="0.2">
      <c r="A823" s="306" t="s">
        <v>694</v>
      </c>
      <c r="B823" s="307"/>
      <c r="C823" s="308" t="s">
        <v>942</v>
      </c>
      <c r="D823" s="308"/>
      <c r="E823" s="93" t="s">
        <v>613</v>
      </c>
      <c r="F823" s="93" t="s">
        <v>85</v>
      </c>
      <c r="G823" s="93" t="s">
        <v>696</v>
      </c>
      <c r="H823" s="93"/>
      <c r="I823" s="309">
        <v>332378790</v>
      </c>
      <c r="J823" s="309"/>
      <c r="K823" s="309"/>
      <c r="L823" s="309">
        <v>329763350.38999999</v>
      </c>
      <c r="M823" s="309"/>
      <c r="N823" s="310">
        <v>99.2131147688455</v>
      </c>
      <c r="O823" s="310"/>
      <c r="P823" s="310"/>
    </row>
    <row r="824" spans="1:16" ht="43.5" customHeight="1" x14ac:dyDescent="0.2">
      <c r="A824" s="306" t="s">
        <v>303</v>
      </c>
      <c r="B824" s="307"/>
      <c r="C824" s="308" t="s">
        <v>942</v>
      </c>
      <c r="D824" s="308"/>
      <c r="E824" s="93" t="s">
        <v>613</v>
      </c>
      <c r="F824" s="93" t="s">
        <v>85</v>
      </c>
      <c r="G824" s="93" t="s">
        <v>696</v>
      </c>
      <c r="H824" s="93" t="s">
        <v>304</v>
      </c>
      <c r="I824" s="309">
        <v>332378790</v>
      </c>
      <c r="J824" s="309"/>
      <c r="K824" s="309"/>
      <c r="L824" s="309">
        <v>329763350.38999999</v>
      </c>
      <c r="M824" s="309"/>
      <c r="N824" s="310">
        <v>99.2131147688455</v>
      </c>
      <c r="O824" s="310"/>
      <c r="P824" s="310"/>
    </row>
    <row r="825" spans="1:16" ht="28.5" customHeight="1" x14ac:dyDescent="0.2">
      <c r="A825" s="306" t="s">
        <v>305</v>
      </c>
      <c r="B825" s="307"/>
      <c r="C825" s="308" t="s">
        <v>942</v>
      </c>
      <c r="D825" s="308"/>
      <c r="E825" s="93" t="s">
        <v>613</v>
      </c>
      <c r="F825" s="93" t="s">
        <v>85</v>
      </c>
      <c r="G825" s="93" t="s">
        <v>696</v>
      </c>
      <c r="H825" s="93" t="s">
        <v>306</v>
      </c>
      <c r="I825" s="309">
        <v>332378790</v>
      </c>
      <c r="J825" s="309"/>
      <c r="K825" s="309"/>
      <c r="L825" s="309">
        <v>329763350.38999999</v>
      </c>
      <c r="M825" s="309"/>
      <c r="N825" s="310">
        <v>99.2131147688455</v>
      </c>
      <c r="O825" s="310"/>
      <c r="P825" s="310"/>
    </row>
    <row r="826" spans="1:16" ht="26.25" customHeight="1" x14ac:dyDescent="0.2">
      <c r="A826" s="420" t="s">
        <v>697</v>
      </c>
      <c r="B826" s="421"/>
      <c r="C826" s="375" t="s">
        <v>942</v>
      </c>
      <c r="D826" s="375"/>
      <c r="E826" s="97" t="s">
        <v>613</v>
      </c>
      <c r="F826" s="97" t="s">
        <v>103</v>
      </c>
      <c r="G826" s="97"/>
      <c r="H826" s="97"/>
      <c r="I826" s="376">
        <v>2801547.47</v>
      </c>
      <c r="J826" s="376"/>
      <c r="K826" s="376"/>
      <c r="L826" s="376">
        <v>2801547.47</v>
      </c>
      <c r="M826" s="376"/>
      <c r="N826" s="422">
        <v>100</v>
      </c>
      <c r="O826" s="422"/>
      <c r="P826" s="422"/>
    </row>
    <row r="827" spans="1:16" ht="33.75" customHeight="1" x14ac:dyDescent="0.2">
      <c r="A827" s="306" t="s">
        <v>201</v>
      </c>
      <c r="B827" s="307"/>
      <c r="C827" s="308" t="s">
        <v>942</v>
      </c>
      <c r="D827" s="308"/>
      <c r="E827" s="93" t="s">
        <v>613</v>
      </c>
      <c r="F827" s="93" t="s">
        <v>103</v>
      </c>
      <c r="G827" s="93" t="s">
        <v>202</v>
      </c>
      <c r="H827" s="93"/>
      <c r="I827" s="309">
        <v>2801547.47</v>
      </c>
      <c r="J827" s="309"/>
      <c r="K827" s="309"/>
      <c r="L827" s="309">
        <v>2801547.47</v>
      </c>
      <c r="M827" s="309"/>
      <c r="N827" s="310">
        <v>100</v>
      </c>
      <c r="O827" s="310"/>
      <c r="P827" s="310"/>
    </row>
    <row r="828" spans="1:16" ht="49.5" customHeight="1" x14ac:dyDescent="0.2">
      <c r="A828" s="306" t="s">
        <v>674</v>
      </c>
      <c r="B828" s="307"/>
      <c r="C828" s="308" t="s">
        <v>942</v>
      </c>
      <c r="D828" s="308"/>
      <c r="E828" s="93" t="s">
        <v>613</v>
      </c>
      <c r="F828" s="93" t="s">
        <v>103</v>
      </c>
      <c r="G828" s="93" t="s">
        <v>675</v>
      </c>
      <c r="H828" s="93"/>
      <c r="I828" s="309">
        <v>2801547.47</v>
      </c>
      <c r="J828" s="309"/>
      <c r="K828" s="309"/>
      <c r="L828" s="309">
        <v>2801547.47</v>
      </c>
      <c r="M828" s="309"/>
      <c r="N828" s="310">
        <v>100</v>
      </c>
      <c r="O828" s="310"/>
      <c r="P828" s="310"/>
    </row>
    <row r="829" spans="1:16" ht="46.5" customHeight="1" x14ac:dyDescent="0.2">
      <c r="A829" s="306" t="s">
        <v>704</v>
      </c>
      <c r="B829" s="307"/>
      <c r="C829" s="308" t="s">
        <v>942</v>
      </c>
      <c r="D829" s="308"/>
      <c r="E829" s="93" t="s">
        <v>613</v>
      </c>
      <c r="F829" s="93" t="s">
        <v>103</v>
      </c>
      <c r="G829" s="93" t="s">
        <v>705</v>
      </c>
      <c r="H829" s="93"/>
      <c r="I829" s="309">
        <v>2801547.47</v>
      </c>
      <c r="J829" s="309"/>
      <c r="K829" s="309"/>
      <c r="L829" s="309">
        <v>2801547.47</v>
      </c>
      <c r="M829" s="309"/>
      <c r="N829" s="310">
        <v>100</v>
      </c>
      <c r="O829" s="310"/>
      <c r="P829" s="310"/>
    </row>
    <row r="830" spans="1:16" ht="51" customHeight="1" x14ac:dyDescent="0.2">
      <c r="A830" s="306" t="s">
        <v>706</v>
      </c>
      <c r="B830" s="307"/>
      <c r="C830" s="308" t="s">
        <v>942</v>
      </c>
      <c r="D830" s="308"/>
      <c r="E830" s="93" t="s">
        <v>613</v>
      </c>
      <c r="F830" s="93" t="s">
        <v>103</v>
      </c>
      <c r="G830" s="93" t="s">
        <v>707</v>
      </c>
      <c r="H830" s="93"/>
      <c r="I830" s="309">
        <v>2801547.47</v>
      </c>
      <c r="J830" s="309"/>
      <c r="K830" s="309"/>
      <c r="L830" s="309">
        <v>2801547.47</v>
      </c>
      <c r="M830" s="309"/>
      <c r="N830" s="310">
        <v>100</v>
      </c>
      <c r="O830" s="310"/>
      <c r="P830" s="310"/>
    </row>
    <row r="831" spans="1:16" ht="45" customHeight="1" x14ac:dyDescent="0.2">
      <c r="A831" s="306" t="s">
        <v>215</v>
      </c>
      <c r="B831" s="307"/>
      <c r="C831" s="308" t="s">
        <v>942</v>
      </c>
      <c r="D831" s="308"/>
      <c r="E831" s="93" t="s">
        <v>613</v>
      </c>
      <c r="F831" s="93" t="s">
        <v>103</v>
      </c>
      <c r="G831" s="93" t="s">
        <v>707</v>
      </c>
      <c r="H831" s="93" t="s">
        <v>216</v>
      </c>
      <c r="I831" s="309">
        <v>2801547.47</v>
      </c>
      <c r="J831" s="309"/>
      <c r="K831" s="309"/>
      <c r="L831" s="309">
        <v>2801547.47</v>
      </c>
      <c r="M831" s="309"/>
      <c r="N831" s="310">
        <v>100</v>
      </c>
      <c r="O831" s="310"/>
      <c r="P831" s="310"/>
    </row>
    <row r="832" spans="1:16" ht="26.25" customHeight="1" x14ac:dyDescent="0.2">
      <c r="A832" s="306" t="s">
        <v>231</v>
      </c>
      <c r="B832" s="307"/>
      <c r="C832" s="308" t="s">
        <v>942</v>
      </c>
      <c r="D832" s="308"/>
      <c r="E832" s="93" t="s">
        <v>613</v>
      </c>
      <c r="F832" s="93" t="s">
        <v>103</v>
      </c>
      <c r="G832" s="93" t="s">
        <v>707</v>
      </c>
      <c r="H832" s="93" t="s">
        <v>232</v>
      </c>
      <c r="I832" s="309">
        <v>2801547.47</v>
      </c>
      <c r="J832" s="309"/>
      <c r="K832" s="309"/>
      <c r="L832" s="309">
        <v>2801547.47</v>
      </c>
      <c r="M832" s="309"/>
      <c r="N832" s="310">
        <v>100</v>
      </c>
      <c r="O832" s="310"/>
      <c r="P832" s="310"/>
    </row>
    <row r="833" spans="1:16" ht="48.75" customHeight="1" x14ac:dyDescent="0.2">
      <c r="A833" s="420" t="s">
        <v>722</v>
      </c>
      <c r="B833" s="421"/>
      <c r="C833" s="375" t="s">
        <v>942</v>
      </c>
      <c r="D833" s="375"/>
      <c r="E833" s="97" t="s">
        <v>613</v>
      </c>
      <c r="F833" s="97" t="s">
        <v>360</v>
      </c>
      <c r="G833" s="97"/>
      <c r="H833" s="97"/>
      <c r="I833" s="376">
        <v>164480</v>
      </c>
      <c r="J833" s="376"/>
      <c r="K833" s="376"/>
      <c r="L833" s="376">
        <v>164480</v>
      </c>
      <c r="M833" s="376"/>
      <c r="N833" s="422">
        <v>100</v>
      </c>
      <c r="O833" s="422"/>
      <c r="P833" s="422"/>
    </row>
    <row r="834" spans="1:16" ht="32.25" customHeight="1" x14ac:dyDescent="0.2">
      <c r="A834" s="306" t="s">
        <v>86</v>
      </c>
      <c r="B834" s="307"/>
      <c r="C834" s="308" t="s">
        <v>942</v>
      </c>
      <c r="D834" s="308"/>
      <c r="E834" s="93" t="s">
        <v>613</v>
      </c>
      <c r="F834" s="93" t="s">
        <v>360</v>
      </c>
      <c r="G834" s="93" t="s">
        <v>87</v>
      </c>
      <c r="H834" s="93"/>
      <c r="I834" s="309">
        <v>164480</v>
      </c>
      <c r="J834" s="309"/>
      <c r="K834" s="309"/>
      <c r="L834" s="309">
        <v>164480</v>
      </c>
      <c r="M834" s="309"/>
      <c r="N834" s="310">
        <v>100</v>
      </c>
      <c r="O834" s="310"/>
      <c r="P834" s="310"/>
    </row>
    <row r="835" spans="1:16" ht="41.25" customHeight="1" x14ac:dyDescent="0.2">
      <c r="A835" s="306" t="s">
        <v>88</v>
      </c>
      <c r="B835" s="307"/>
      <c r="C835" s="308" t="s">
        <v>942</v>
      </c>
      <c r="D835" s="308"/>
      <c r="E835" s="93" t="s">
        <v>613</v>
      </c>
      <c r="F835" s="93" t="s">
        <v>360</v>
      </c>
      <c r="G835" s="93" t="s">
        <v>89</v>
      </c>
      <c r="H835" s="93"/>
      <c r="I835" s="309">
        <v>164480</v>
      </c>
      <c r="J835" s="309"/>
      <c r="K835" s="309"/>
      <c r="L835" s="309">
        <v>164480</v>
      </c>
      <c r="M835" s="309"/>
      <c r="N835" s="310">
        <v>100</v>
      </c>
      <c r="O835" s="310"/>
      <c r="P835" s="310"/>
    </row>
    <row r="836" spans="1:16" ht="56.25" customHeight="1" x14ac:dyDescent="0.2">
      <c r="A836" s="306" t="s">
        <v>723</v>
      </c>
      <c r="B836" s="307"/>
      <c r="C836" s="308" t="s">
        <v>942</v>
      </c>
      <c r="D836" s="308"/>
      <c r="E836" s="93" t="s">
        <v>613</v>
      </c>
      <c r="F836" s="93" t="s">
        <v>360</v>
      </c>
      <c r="G836" s="93" t="s">
        <v>724</v>
      </c>
      <c r="H836" s="93"/>
      <c r="I836" s="309">
        <v>164480</v>
      </c>
      <c r="J836" s="309"/>
      <c r="K836" s="309"/>
      <c r="L836" s="309">
        <v>164480</v>
      </c>
      <c r="M836" s="309"/>
      <c r="N836" s="310">
        <v>100</v>
      </c>
      <c r="O836" s="310"/>
      <c r="P836" s="310"/>
    </row>
    <row r="837" spans="1:16" ht="152.25" customHeight="1" x14ac:dyDescent="0.2">
      <c r="A837" s="306" t="s">
        <v>725</v>
      </c>
      <c r="B837" s="307"/>
      <c r="C837" s="308" t="s">
        <v>942</v>
      </c>
      <c r="D837" s="308"/>
      <c r="E837" s="93" t="s">
        <v>613</v>
      </c>
      <c r="F837" s="93" t="s">
        <v>360</v>
      </c>
      <c r="G837" s="93" t="s">
        <v>726</v>
      </c>
      <c r="H837" s="93"/>
      <c r="I837" s="309">
        <v>164480</v>
      </c>
      <c r="J837" s="309"/>
      <c r="K837" s="309"/>
      <c r="L837" s="309">
        <v>164480</v>
      </c>
      <c r="M837" s="309"/>
      <c r="N837" s="310">
        <v>100</v>
      </c>
      <c r="O837" s="310"/>
      <c r="P837" s="310"/>
    </row>
    <row r="838" spans="1:16" ht="42.75" customHeight="1" x14ac:dyDescent="0.2">
      <c r="A838" s="306" t="s">
        <v>110</v>
      </c>
      <c r="B838" s="307"/>
      <c r="C838" s="308" t="s">
        <v>942</v>
      </c>
      <c r="D838" s="308"/>
      <c r="E838" s="93" t="s">
        <v>613</v>
      </c>
      <c r="F838" s="93" t="s">
        <v>360</v>
      </c>
      <c r="G838" s="93" t="s">
        <v>726</v>
      </c>
      <c r="H838" s="93" t="s">
        <v>111</v>
      </c>
      <c r="I838" s="309">
        <v>164480</v>
      </c>
      <c r="J838" s="309"/>
      <c r="K838" s="309"/>
      <c r="L838" s="309">
        <v>164480</v>
      </c>
      <c r="M838" s="309"/>
      <c r="N838" s="310">
        <v>100</v>
      </c>
      <c r="O838" s="310"/>
      <c r="P838" s="310"/>
    </row>
    <row r="839" spans="1:16" ht="45.75" customHeight="1" x14ac:dyDescent="0.2">
      <c r="A839" s="306" t="s">
        <v>112</v>
      </c>
      <c r="B839" s="307"/>
      <c r="C839" s="308" t="s">
        <v>942</v>
      </c>
      <c r="D839" s="308"/>
      <c r="E839" s="93" t="s">
        <v>613</v>
      </c>
      <c r="F839" s="93" t="s">
        <v>360</v>
      </c>
      <c r="G839" s="93" t="s">
        <v>726</v>
      </c>
      <c r="H839" s="93" t="s">
        <v>113</v>
      </c>
      <c r="I839" s="309">
        <v>164480</v>
      </c>
      <c r="J839" s="309"/>
      <c r="K839" s="309"/>
      <c r="L839" s="309">
        <v>164480</v>
      </c>
      <c r="M839" s="309"/>
      <c r="N839" s="310">
        <v>100</v>
      </c>
      <c r="O839" s="310"/>
      <c r="P839" s="310"/>
    </row>
    <row r="840" spans="1:16" ht="28.5" customHeight="1" x14ac:dyDescent="0.2">
      <c r="A840" s="420" t="s">
        <v>727</v>
      </c>
      <c r="B840" s="421"/>
      <c r="C840" s="375" t="s">
        <v>942</v>
      </c>
      <c r="D840" s="375"/>
      <c r="E840" s="97" t="s">
        <v>613</v>
      </c>
      <c r="F840" s="97" t="s">
        <v>613</v>
      </c>
      <c r="G840" s="97"/>
      <c r="H840" s="97"/>
      <c r="I840" s="376">
        <v>70867034.170000002</v>
      </c>
      <c r="J840" s="376"/>
      <c r="K840" s="376"/>
      <c r="L840" s="376">
        <v>70867034.170000002</v>
      </c>
      <c r="M840" s="376"/>
      <c r="N840" s="422">
        <v>100</v>
      </c>
      <c r="O840" s="422"/>
      <c r="P840" s="422"/>
    </row>
    <row r="841" spans="1:16" ht="59.25" customHeight="1" x14ac:dyDescent="0.2">
      <c r="A841" s="306" t="s">
        <v>233</v>
      </c>
      <c r="B841" s="307"/>
      <c r="C841" s="308" t="s">
        <v>942</v>
      </c>
      <c r="D841" s="308"/>
      <c r="E841" s="93" t="s">
        <v>613</v>
      </c>
      <c r="F841" s="93" t="s">
        <v>613</v>
      </c>
      <c r="G841" s="93" t="s">
        <v>234</v>
      </c>
      <c r="H841" s="93"/>
      <c r="I841" s="309">
        <v>70867034.170000002</v>
      </c>
      <c r="J841" s="309"/>
      <c r="K841" s="309"/>
      <c r="L841" s="309">
        <v>70867034.170000002</v>
      </c>
      <c r="M841" s="309"/>
      <c r="N841" s="310">
        <v>100</v>
      </c>
      <c r="O841" s="310"/>
      <c r="P841" s="310"/>
    </row>
    <row r="842" spans="1:16" ht="33.75" customHeight="1" x14ac:dyDescent="0.2">
      <c r="A842" s="306" t="s">
        <v>353</v>
      </c>
      <c r="B842" s="307"/>
      <c r="C842" s="308" t="s">
        <v>942</v>
      </c>
      <c r="D842" s="308"/>
      <c r="E842" s="93" t="s">
        <v>613</v>
      </c>
      <c r="F842" s="93" t="s">
        <v>613</v>
      </c>
      <c r="G842" s="93" t="s">
        <v>354</v>
      </c>
      <c r="H842" s="93"/>
      <c r="I842" s="309">
        <v>1287942</v>
      </c>
      <c r="J842" s="309"/>
      <c r="K842" s="309"/>
      <c r="L842" s="309">
        <v>1287942</v>
      </c>
      <c r="M842" s="309"/>
      <c r="N842" s="310">
        <v>100</v>
      </c>
      <c r="O842" s="310"/>
      <c r="P842" s="310"/>
    </row>
    <row r="843" spans="1:16" ht="41.25" customHeight="1" x14ac:dyDescent="0.2">
      <c r="A843" s="306" t="s">
        <v>728</v>
      </c>
      <c r="B843" s="307"/>
      <c r="C843" s="308" t="s">
        <v>942</v>
      </c>
      <c r="D843" s="308"/>
      <c r="E843" s="93" t="s">
        <v>613</v>
      </c>
      <c r="F843" s="93" t="s">
        <v>613</v>
      </c>
      <c r="G843" s="93" t="s">
        <v>729</v>
      </c>
      <c r="H843" s="93"/>
      <c r="I843" s="309">
        <v>1275302</v>
      </c>
      <c r="J843" s="309"/>
      <c r="K843" s="309"/>
      <c r="L843" s="309">
        <v>1275302</v>
      </c>
      <c r="M843" s="309"/>
      <c r="N843" s="310">
        <v>100</v>
      </c>
      <c r="O843" s="310"/>
      <c r="P843" s="310"/>
    </row>
    <row r="844" spans="1:16" ht="39" customHeight="1" x14ac:dyDescent="0.2">
      <c r="A844" s="306" t="s">
        <v>730</v>
      </c>
      <c r="B844" s="307"/>
      <c r="C844" s="308" t="s">
        <v>942</v>
      </c>
      <c r="D844" s="308"/>
      <c r="E844" s="93" t="s">
        <v>613</v>
      </c>
      <c r="F844" s="93" t="s">
        <v>613</v>
      </c>
      <c r="G844" s="93" t="s">
        <v>731</v>
      </c>
      <c r="H844" s="93"/>
      <c r="I844" s="309">
        <v>1275302</v>
      </c>
      <c r="J844" s="309"/>
      <c r="K844" s="309"/>
      <c r="L844" s="309">
        <v>1275302</v>
      </c>
      <c r="M844" s="309"/>
      <c r="N844" s="310">
        <v>100</v>
      </c>
      <c r="O844" s="310"/>
      <c r="P844" s="310"/>
    </row>
    <row r="845" spans="1:16" ht="39" customHeight="1" x14ac:dyDescent="0.2">
      <c r="A845" s="306" t="s">
        <v>215</v>
      </c>
      <c r="B845" s="307"/>
      <c r="C845" s="308" t="s">
        <v>942</v>
      </c>
      <c r="D845" s="308"/>
      <c r="E845" s="93" t="s">
        <v>613</v>
      </c>
      <c r="F845" s="93" t="s">
        <v>613</v>
      </c>
      <c r="G845" s="93" t="s">
        <v>731</v>
      </c>
      <c r="H845" s="93" t="s">
        <v>216</v>
      </c>
      <c r="I845" s="309">
        <v>1275302</v>
      </c>
      <c r="J845" s="309"/>
      <c r="K845" s="309"/>
      <c r="L845" s="309">
        <v>1275302</v>
      </c>
      <c r="M845" s="309"/>
      <c r="N845" s="310">
        <v>100</v>
      </c>
      <c r="O845" s="310"/>
      <c r="P845" s="310"/>
    </row>
    <row r="846" spans="1:16" ht="28.5" customHeight="1" x14ac:dyDescent="0.2">
      <c r="A846" s="306" t="s">
        <v>217</v>
      </c>
      <c r="B846" s="307"/>
      <c r="C846" s="308" t="s">
        <v>942</v>
      </c>
      <c r="D846" s="308"/>
      <c r="E846" s="93" t="s">
        <v>613</v>
      </c>
      <c r="F846" s="93" t="s">
        <v>613</v>
      </c>
      <c r="G846" s="93" t="s">
        <v>731</v>
      </c>
      <c r="H846" s="93" t="s">
        <v>218</v>
      </c>
      <c r="I846" s="309">
        <v>1275302</v>
      </c>
      <c r="J846" s="309"/>
      <c r="K846" s="309"/>
      <c r="L846" s="309">
        <v>1275302</v>
      </c>
      <c r="M846" s="309"/>
      <c r="N846" s="310">
        <v>100</v>
      </c>
      <c r="O846" s="310"/>
      <c r="P846" s="310"/>
    </row>
    <row r="847" spans="1:16" ht="126.75" customHeight="1" x14ac:dyDescent="0.2">
      <c r="A847" s="306" t="s">
        <v>355</v>
      </c>
      <c r="B847" s="307"/>
      <c r="C847" s="308" t="s">
        <v>942</v>
      </c>
      <c r="D847" s="308"/>
      <c r="E847" s="93" t="s">
        <v>613</v>
      </c>
      <c r="F847" s="93" t="s">
        <v>613</v>
      </c>
      <c r="G847" s="93" t="s">
        <v>356</v>
      </c>
      <c r="H847" s="93"/>
      <c r="I847" s="309">
        <v>12640</v>
      </c>
      <c r="J847" s="309"/>
      <c r="K847" s="309"/>
      <c r="L847" s="309">
        <v>12640</v>
      </c>
      <c r="M847" s="309"/>
      <c r="N847" s="310">
        <v>100</v>
      </c>
      <c r="O847" s="310"/>
      <c r="P847" s="310"/>
    </row>
    <row r="848" spans="1:16" ht="53.25" customHeight="1" x14ac:dyDescent="0.2">
      <c r="A848" s="306" t="s">
        <v>357</v>
      </c>
      <c r="B848" s="307"/>
      <c r="C848" s="308" t="s">
        <v>942</v>
      </c>
      <c r="D848" s="308"/>
      <c r="E848" s="93" t="s">
        <v>613</v>
      </c>
      <c r="F848" s="93" t="s">
        <v>613</v>
      </c>
      <c r="G848" s="93" t="s">
        <v>358</v>
      </c>
      <c r="H848" s="93"/>
      <c r="I848" s="309">
        <v>12640</v>
      </c>
      <c r="J848" s="309"/>
      <c r="K848" s="309"/>
      <c r="L848" s="309">
        <v>12640</v>
      </c>
      <c r="M848" s="309"/>
      <c r="N848" s="310">
        <v>100</v>
      </c>
      <c r="O848" s="310"/>
      <c r="P848" s="310"/>
    </row>
    <row r="849" spans="1:16" ht="42" customHeight="1" x14ac:dyDescent="0.2">
      <c r="A849" s="306" t="s">
        <v>215</v>
      </c>
      <c r="B849" s="307"/>
      <c r="C849" s="308" t="s">
        <v>942</v>
      </c>
      <c r="D849" s="308"/>
      <c r="E849" s="93" t="s">
        <v>613</v>
      </c>
      <c r="F849" s="93" t="s">
        <v>613</v>
      </c>
      <c r="G849" s="93" t="s">
        <v>358</v>
      </c>
      <c r="H849" s="93" t="s">
        <v>216</v>
      </c>
      <c r="I849" s="309">
        <v>12640</v>
      </c>
      <c r="J849" s="309"/>
      <c r="K849" s="309"/>
      <c r="L849" s="309">
        <v>12640</v>
      </c>
      <c r="M849" s="309"/>
      <c r="N849" s="310">
        <v>100</v>
      </c>
      <c r="O849" s="310"/>
      <c r="P849" s="310"/>
    </row>
    <row r="850" spans="1:16" ht="27" customHeight="1" x14ac:dyDescent="0.2">
      <c r="A850" s="306" t="s">
        <v>217</v>
      </c>
      <c r="B850" s="307"/>
      <c r="C850" s="308" t="s">
        <v>942</v>
      </c>
      <c r="D850" s="308"/>
      <c r="E850" s="93" t="s">
        <v>613</v>
      </c>
      <c r="F850" s="93" t="s">
        <v>613</v>
      </c>
      <c r="G850" s="93" t="s">
        <v>358</v>
      </c>
      <c r="H850" s="93" t="s">
        <v>218</v>
      </c>
      <c r="I850" s="309">
        <v>12640</v>
      </c>
      <c r="J850" s="309"/>
      <c r="K850" s="309"/>
      <c r="L850" s="309">
        <v>12640</v>
      </c>
      <c r="M850" s="309"/>
      <c r="N850" s="310">
        <v>100</v>
      </c>
      <c r="O850" s="310"/>
      <c r="P850" s="310"/>
    </row>
    <row r="851" spans="1:16" ht="42.75" customHeight="1" x14ac:dyDescent="0.2">
      <c r="A851" s="306" t="s">
        <v>732</v>
      </c>
      <c r="B851" s="307"/>
      <c r="C851" s="308" t="s">
        <v>942</v>
      </c>
      <c r="D851" s="308"/>
      <c r="E851" s="93" t="s">
        <v>613</v>
      </c>
      <c r="F851" s="93" t="s">
        <v>613</v>
      </c>
      <c r="G851" s="93" t="s">
        <v>733</v>
      </c>
      <c r="H851" s="93"/>
      <c r="I851" s="309">
        <v>224698</v>
      </c>
      <c r="J851" s="309"/>
      <c r="K851" s="309"/>
      <c r="L851" s="309">
        <v>224698</v>
      </c>
      <c r="M851" s="309"/>
      <c r="N851" s="310">
        <v>100</v>
      </c>
      <c r="O851" s="310"/>
      <c r="P851" s="310"/>
    </row>
    <row r="852" spans="1:16" ht="58.5" customHeight="1" x14ac:dyDescent="0.2">
      <c r="A852" s="306" t="s">
        <v>734</v>
      </c>
      <c r="B852" s="307"/>
      <c r="C852" s="308" t="s">
        <v>942</v>
      </c>
      <c r="D852" s="308"/>
      <c r="E852" s="93" t="s">
        <v>613</v>
      </c>
      <c r="F852" s="93" t="s">
        <v>613</v>
      </c>
      <c r="G852" s="93" t="s">
        <v>735</v>
      </c>
      <c r="H852" s="93"/>
      <c r="I852" s="309">
        <v>224698</v>
      </c>
      <c r="J852" s="309"/>
      <c r="K852" s="309"/>
      <c r="L852" s="309">
        <v>224698</v>
      </c>
      <c r="M852" s="309"/>
      <c r="N852" s="310">
        <v>100</v>
      </c>
      <c r="O852" s="310"/>
      <c r="P852" s="310"/>
    </row>
    <row r="853" spans="1:16" ht="29.25" customHeight="1" x14ac:dyDescent="0.2">
      <c r="A853" s="306" t="s">
        <v>736</v>
      </c>
      <c r="B853" s="307"/>
      <c r="C853" s="308" t="s">
        <v>942</v>
      </c>
      <c r="D853" s="308"/>
      <c r="E853" s="93" t="s">
        <v>613</v>
      </c>
      <c r="F853" s="93" t="s">
        <v>613</v>
      </c>
      <c r="G853" s="93" t="s">
        <v>737</v>
      </c>
      <c r="H853" s="93"/>
      <c r="I853" s="309">
        <v>224698</v>
      </c>
      <c r="J853" s="309"/>
      <c r="K853" s="309"/>
      <c r="L853" s="309">
        <v>224698</v>
      </c>
      <c r="M853" s="309"/>
      <c r="N853" s="310">
        <v>100</v>
      </c>
      <c r="O853" s="310"/>
      <c r="P853" s="310"/>
    </row>
    <row r="854" spans="1:16" ht="40.5" customHeight="1" x14ac:dyDescent="0.2">
      <c r="A854" s="306" t="s">
        <v>215</v>
      </c>
      <c r="B854" s="307"/>
      <c r="C854" s="308" t="s">
        <v>942</v>
      </c>
      <c r="D854" s="308"/>
      <c r="E854" s="93" t="s">
        <v>613</v>
      </c>
      <c r="F854" s="93" t="s">
        <v>613</v>
      </c>
      <c r="G854" s="93" t="s">
        <v>737</v>
      </c>
      <c r="H854" s="93" t="s">
        <v>216</v>
      </c>
      <c r="I854" s="309">
        <v>224698</v>
      </c>
      <c r="J854" s="309"/>
      <c r="K854" s="309"/>
      <c r="L854" s="309">
        <v>224698</v>
      </c>
      <c r="M854" s="309"/>
      <c r="N854" s="310">
        <v>100</v>
      </c>
      <c r="O854" s="310"/>
      <c r="P854" s="310"/>
    </row>
    <row r="855" spans="1:16" ht="23.25" customHeight="1" x14ac:dyDescent="0.2">
      <c r="A855" s="306" t="s">
        <v>217</v>
      </c>
      <c r="B855" s="307"/>
      <c r="C855" s="308" t="s">
        <v>942</v>
      </c>
      <c r="D855" s="308"/>
      <c r="E855" s="93" t="s">
        <v>613</v>
      </c>
      <c r="F855" s="93" t="s">
        <v>613</v>
      </c>
      <c r="G855" s="93" t="s">
        <v>737</v>
      </c>
      <c r="H855" s="93" t="s">
        <v>218</v>
      </c>
      <c r="I855" s="309">
        <v>224698</v>
      </c>
      <c r="J855" s="309"/>
      <c r="K855" s="309"/>
      <c r="L855" s="309">
        <v>224698</v>
      </c>
      <c r="M855" s="309"/>
      <c r="N855" s="310">
        <v>100</v>
      </c>
      <c r="O855" s="310"/>
      <c r="P855" s="310"/>
    </row>
    <row r="856" spans="1:16" ht="25.5" customHeight="1" x14ac:dyDescent="0.2">
      <c r="A856" s="306" t="s">
        <v>88</v>
      </c>
      <c r="B856" s="307"/>
      <c r="C856" s="308" t="s">
        <v>942</v>
      </c>
      <c r="D856" s="308"/>
      <c r="E856" s="93" t="s">
        <v>613</v>
      </c>
      <c r="F856" s="93" t="s">
        <v>613</v>
      </c>
      <c r="G856" s="93" t="s">
        <v>738</v>
      </c>
      <c r="H856" s="93"/>
      <c r="I856" s="309">
        <v>69354394.170000002</v>
      </c>
      <c r="J856" s="309"/>
      <c r="K856" s="309"/>
      <c r="L856" s="309">
        <v>69354394.170000002</v>
      </c>
      <c r="M856" s="309"/>
      <c r="N856" s="310">
        <v>100</v>
      </c>
      <c r="O856" s="310"/>
      <c r="P856" s="310"/>
    </row>
    <row r="857" spans="1:16" ht="43.5" customHeight="1" x14ac:dyDescent="0.2">
      <c r="A857" s="306" t="s">
        <v>90</v>
      </c>
      <c r="B857" s="307"/>
      <c r="C857" s="308" t="s">
        <v>942</v>
      </c>
      <c r="D857" s="308"/>
      <c r="E857" s="93" t="s">
        <v>613</v>
      </c>
      <c r="F857" s="93" t="s">
        <v>613</v>
      </c>
      <c r="G857" s="93" t="s">
        <v>739</v>
      </c>
      <c r="H857" s="93"/>
      <c r="I857" s="309">
        <v>69354394.170000002</v>
      </c>
      <c r="J857" s="309"/>
      <c r="K857" s="309"/>
      <c r="L857" s="309">
        <v>69354394.170000002</v>
      </c>
      <c r="M857" s="309"/>
      <c r="N857" s="310">
        <v>100</v>
      </c>
      <c r="O857" s="310"/>
      <c r="P857" s="310"/>
    </row>
    <row r="858" spans="1:16" ht="50.25" customHeight="1" x14ac:dyDescent="0.2">
      <c r="A858" s="306" t="s">
        <v>740</v>
      </c>
      <c r="B858" s="307"/>
      <c r="C858" s="308" t="s">
        <v>942</v>
      </c>
      <c r="D858" s="308"/>
      <c r="E858" s="93" t="s">
        <v>613</v>
      </c>
      <c r="F858" s="93" t="s">
        <v>613</v>
      </c>
      <c r="G858" s="93" t="s">
        <v>741</v>
      </c>
      <c r="H858" s="93"/>
      <c r="I858" s="309">
        <v>17854394.170000002</v>
      </c>
      <c r="J858" s="309"/>
      <c r="K858" s="309"/>
      <c r="L858" s="309">
        <v>17854394.170000002</v>
      </c>
      <c r="M858" s="309"/>
      <c r="N858" s="310">
        <v>100</v>
      </c>
      <c r="O858" s="310"/>
      <c r="P858" s="310"/>
    </row>
    <row r="859" spans="1:16" ht="41.25" customHeight="1" x14ac:dyDescent="0.2">
      <c r="A859" s="306" t="s">
        <v>110</v>
      </c>
      <c r="B859" s="307"/>
      <c r="C859" s="308" t="s">
        <v>942</v>
      </c>
      <c r="D859" s="308"/>
      <c r="E859" s="93" t="s">
        <v>613</v>
      </c>
      <c r="F859" s="93" t="s">
        <v>613</v>
      </c>
      <c r="G859" s="93" t="s">
        <v>741</v>
      </c>
      <c r="H859" s="93" t="s">
        <v>111</v>
      </c>
      <c r="I859" s="309">
        <v>17854394.170000002</v>
      </c>
      <c r="J859" s="309"/>
      <c r="K859" s="309"/>
      <c r="L859" s="309">
        <v>17854394.170000002</v>
      </c>
      <c r="M859" s="309"/>
      <c r="N859" s="310">
        <v>100</v>
      </c>
      <c r="O859" s="310"/>
      <c r="P859" s="310"/>
    </row>
    <row r="860" spans="1:16" ht="39" customHeight="1" x14ac:dyDescent="0.2">
      <c r="A860" s="306" t="s">
        <v>112</v>
      </c>
      <c r="B860" s="307"/>
      <c r="C860" s="308" t="s">
        <v>942</v>
      </c>
      <c r="D860" s="308"/>
      <c r="E860" s="93" t="s">
        <v>613</v>
      </c>
      <c r="F860" s="93" t="s">
        <v>613</v>
      </c>
      <c r="G860" s="93" t="s">
        <v>741</v>
      </c>
      <c r="H860" s="93" t="s">
        <v>113</v>
      </c>
      <c r="I860" s="309">
        <v>17854394.170000002</v>
      </c>
      <c r="J860" s="309"/>
      <c r="K860" s="309"/>
      <c r="L860" s="309">
        <v>17854394.170000002</v>
      </c>
      <c r="M860" s="309"/>
      <c r="N860" s="310">
        <v>100</v>
      </c>
      <c r="O860" s="310"/>
      <c r="P860" s="310"/>
    </row>
    <row r="861" spans="1:16" ht="45" customHeight="1" x14ac:dyDescent="0.2">
      <c r="A861" s="306" t="s">
        <v>742</v>
      </c>
      <c r="B861" s="307"/>
      <c r="C861" s="308" t="s">
        <v>942</v>
      </c>
      <c r="D861" s="308"/>
      <c r="E861" s="93" t="s">
        <v>613</v>
      </c>
      <c r="F861" s="93" t="s">
        <v>613</v>
      </c>
      <c r="G861" s="93" t="s">
        <v>743</v>
      </c>
      <c r="H861" s="93"/>
      <c r="I861" s="309">
        <v>51500000</v>
      </c>
      <c r="J861" s="309"/>
      <c r="K861" s="309"/>
      <c r="L861" s="309">
        <v>51500000</v>
      </c>
      <c r="M861" s="309"/>
      <c r="N861" s="310">
        <v>100</v>
      </c>
      <c r="O861" s="310"/>
      <c r="P861" s="310"/>
    </row>
    <row r="862" spans="1:16" ht="41.25" customHeight="1" x14ac:dyDescent="0.2">
      <c r="A862" s="306" t="s">
        <v>215</v>
      </c>
      <c r="B862" s="307"/>
      <c r="C862" s="308" t="s">
        <v>942</v>
      </c>
      <c r="D862" s="308"/>
      <c r="E862" s="93" t="s">
        <v>613</v>
      </c>
      <c r="F862" s="93" t="s">
        <v>613</v>
      </c>
      <c r="G862" s="93" t="s">
        <v>743</v>
      </c>
      <c r="H862" s="93" t="s">
        <v>216</v>
      </c>
      <c r="I862" s="309">
        <v>51500000</v>
      </c>
      <c r="J862" s="309"/>
      <c r="K862" s="309"/>
      <c r="L862" s="309">
        <v>51500000</v>
      </c>
      <c r="M862" s="309"/>
      <c r="N862" s="310">
        <v>100</v>
      </c>
      <c r="O862" s="310"/>
      <c r="P862" s="310"/>
    </row>
    <row r="863" spans="1:16" ht="26.25" customHeight="1" x14ac:dyDescent="0.2">
      <c r="A863" s="306" t="s">
        <v>217</v>
      </c>
      <c r="B863" s="307"/>
      <c r="C863" s="308" t="s">
        <v>942</v>
      </c>
      <c r="D863" s="308"/>
      <c r="E863" s="93" t="s">
        <v>613</v>
      </c>
      <c r="F863" s="93" t="s">
        <v>613</v>
      </c>
      <c r="G863" s="93" t="s">
        <v>743</v>
      </c>
      <c r="H863" s="93" t="s">
        <v>218</v>
      </c>
      <c r="I863" s="309">
        <v>51500000</v>
      </c>
      <c r="J863" s="309"/>
      <c r="K863" s="309"/>
      <c r="L863" s="309">
        <v>51500000</v>
      </c>
      <c r="M863" s="309"/>
      <c r="N863" s="310">
        <v>100</v>
      </c>
      <c r="O863" s="310"/>
      <c r="P863" s="310"/>
    </row>
    <row r="864" spans="1:16" ht="32.25" customHeight="1" x14ac:dyDescent="0.2">
      <c r="A864" s="420" t="s">
        <v>744</v>
      </c>
      <c r="B864" s="421"/>
      <c r="C864" s="375" t="s">
        <v>942</v>
      </c>
      <c r="D864" s="375"/>
      <c r="E864" s="97" t="s">
        <v>613</v>
      </c>
      <c r="F864" s="97" t="s">
        <v>272</v>
      </c>
      <c r="G864" s="97"/>
      <c r="H864" s="97"/>
      <c r="I864" s="376">
        <v>37619601.759999998</v>
      </c>
      <c r="J864" s="376"/>
      <c r="K864" s="376"/>
      <c r="L864" s="376">
        <v>36946431.259999998</v>
      </c>
      <c r="M864" s="376"/>
      <c r="N864" s="422">
        <v>98.210585789039996</v>
      </c>
      <c r="O864" s="422"/>
      <c r="P864" s="422"/>
    </row>
    <row r="865" spans="1:16" ht="33" customHeight="1" x14ac:dyDescent="0.2">
      <c r="A865" s="306" t="s">
        <v>116</v>
      </c>
      <c r="B865" s="307"/>
      <c r="C865" s="308" t="s">
        <v>942</v>
      </c>
      <c r="D865" s="308"/>
      <c r="E865" s="93" t="s">
        <v>613</v>
      </c>
      <c r="F865" s="93" t="s">
        <v>272</v>
      </c>
      <c r="G865" s="93" t="s">
        <v>117</v>
      </c>
      <c r="H865" s="93"/>
      <c r="I865" s="309">
        <v>16512000</v>
      </c>
      <c r="J865" s="309"/>
      <c r="K865" s="309"/>
      <c r="L865" s="309">
        <v>15838829.5</v>
      </c>
      <c r="M865" s="309"/>
      <c r="N865" s="310">
        <v>95.923143774224812</v>
      </c>
      <c r="O865" s="310"/>
      <c r="P865" s="310"/>
    </row>
    <row r="866" spans="1:16" ht="39" customHeight="1" x14ac:dyDescent="0.2">
      <c r="A866" s="306" t="s">
        <v>716</v>
      </c>
      <c r="B866" s="307"/>
      <c r="C866" s="308" t="s">
        <v>942</v>
      </c>
      <c r="D866" s="308"/>
      <c r="E866" s="93" t="s">
        <v>613</v>
      </c>
      <c r="F866" s="93" t="s">
        <v>272</v>
      </c>
      <c r="G866" s="93" t="s">
        <v>717</v>
      </c>
      <c r="H866" s="93"/>
      <c r="I866" s="309">
        <v>16512000</v>
      </c>
      <c r="J866" s="309"/>
      <c r="K866" s="309"/>
      <c r="L866" s="309">
        <v>15838829.5</v>
      </c>
      <c r="M866" s="309"/>
      <c r="N866" s="310">
        <v>95.923143774224812</v>
      </c>
      <c r="O866" s="310"/>
      <c r="P866" s="310"/>
    </row>
    <row r="867" spans="1:16" ht="47.25" customHeight="1" x14ac:dyDescent="0.2">
      <c r="A867" s="306" t="s">
        <v>718</v>
      </c>
      <c r="B867" s="307"/>
      <c r="C867" s="308" t="s">
        <v>942</v>
      </c>
      <c r="D867" s="308"/>
      <c r="E867" s="93" t="s">
        <v>613</v>
      </c>
      <c r="F867" s="93" t="s">
        <v>272</v>
      </c>
      <c r="G867" s="93" t="s">
        <v>719</v>
      </c>
      <c r="H867" s="93"/>
      <c r="I867" s="309">
        <v>16512000</v>
      </c>
      <c r="J867" s="309"/>
      <c r="K867" s="309"/>
      <c r="L867" s="309">
        <v>15838829.5</v>
      </c>
      <c r="M867" s="309"/>
      <c r="N867" s="310">
        <v>95.923143774224812</v>
      </c>
      <c r="O867" s="310"/>
      <c r="P867" s="310"/>
    </row>
    <row r="868" spans="1:16" ht="42" customHeight="1" x14ac:dyDescent="0.2">
      <c r="A868" s="306" t="s">
        <v>720</v>
      </c>
      <c r="B868" s="307"/>
      <c r="C868" s="308" t="s">
        <v>942</v>
      </c>
      <c r="D868" s="308"/>
      <c r="E868" s="93" t="s">
        <v>613</v>
      </c>
      <c r="F868" s="93" t="s">
        <v>272</v>
      </c>
      <c r="G868" s="93" t="s">
        <v>721</v>
      </c>
      <c r="H868" s="93"/>
      <c r="I868" s="309">
        <v>16512000</v>
      </c>
      <c r="J868" s="309"/>
      <c r="K868" s="309"/>
      <c r="L868" s="309">
        <v>15838829.5</v>
      </c>
      <c r="M868" s="309"/>
      <c r="N868" s="310">
        <v>95.923143774224812</v>
      </c>
      <c r="O868" s="310"/>
      <c r="P868" s="310"/>
    </row>
    <row r="869" spans="1:16" ht="28.5" customHeight="1" x14ac:dyDescent="0.2">
      <c r="A869" s="306" t="s">
        <v>147</v>
      </c>
      <c r="B869" s="307"/>
      <c r="C869" s="308" t="s">
        <v>942</v>
      </c>
      <c r="D869" s="308"/>
      <c r="E869" s="93" t="s">
        <v>613</v>
      </c>
      <c r="F869" s="93" t="s">
        <v>272</v>
      </c>
      <c r="G869" s="93" t="s">
        <v>721</v>
      </c>
      <c r="H869" s="93" t="s">
        <v>148</v>
      </c>
      <c r="I869" s="309">
        <v>16512000</v>
      </c>
      <c r="J869" s="309"/>
      <c r="K869" s="309"/>
      <c r="L869" s="309">
        <v>15838829.5</v>
      </c>
      <c r="M869" s="309"/>
      <c r="N869" s="310">
        <v>95.923143774224812</v>
      </c>
      <c r="O869" s="310"/>
      <c r="P869" s="310"/>
    </row>
    <row r="870" spans="1:16" ht="38.25" customHeight="1" x14ac:dyDescent="0.2">
      <c r="A870" s="306" t="s">
        <v>157</v>
      </c>
      <c r="B870" s="307"/>
      <c r="C870" s="308" t="s">
        <v>942</v>
      </c>
      <c r="D870" s="308"/>
      <c r="E870" s="93" t="s">
        <v>613</v>
      </c>
      <c r="F870" s="93" t="s">
        <v>272</v>
      </c>
      <c r="G870" s="93" t="s">
        <v>721</v>
      </c>
      <c r="H870" s="93" t="s">
        <v>158</v>
      </c>
      <c r="I870" s="309">
        <v>16512000</v>
      </c>
      <c r="J870" s="309"/>
      <c r="K870" s="309"/>
      <c r="L870" s="309">
        <v>15838829.5</v>
      </c>
      <c r="M870" s="309"/>
      <c r="N870" s="310">
        <v>95.923143774224812</v>
      </c>
      <c r="O870" s="310"/>
      <c r="P870" s="310"/>
    </row>
    <row r="871" spans="1:16" ht="36.75" customHeight="1" x14ac:dyDescent="0.2">
      <c r="A871" s="306" t="s">
        <v>86</v>
      </c>
      <c r="B871" s="307"/>
      <c r="C871" s="308" t="s">
        <v>942</v>
      </c>
      <c r="D871" s="308"/>
      <c r="E871" s="93" t="s">
        <v>613</v>
      </c>
      <c r="F871" s="93" t="s">
        <v>272</v>
      </c>
      <c r="G871" s="93" t="s">
        <v>87</v>
      </c>
      <c r="H871" s="93"/>
      <c r="I871" s="309">
        <v>21107601.760000002</v>
      </c>
      <c r="J871" s="309"/>
      <c r="K871" s="309"/>
      <c r="L871" s="309">
        <v>21107601.760000002</v>
      </c>
      <c r="M871" s="309"/>
      <c r="N871" s="310">
        <v>100</v>
      </c>
      <c r="O871" s="310"/>
      <c r="P871" s="310"/>
    </row>
    <row r="872" spans="1:16" ht="33" customHeight="1" x14ac:dyDescent="0.2">
      <c r="A872" s="306" t="s">
        <v>88</v>
      </c>
      <c r="B872" s="307"/>
      <c r="C872" s="308" t="s">
        <v>942</v>
      </c>
      <c r="D872" s="308"/>
      <c r="E872" s="93" t="s">
        <v>613</v>
      </c>
      <c r="F872" s="93" t="s">
        <v>272</v>
      </c>
      <c r="G872" s="93" t="s">
        <v>89</v>
      </c>
      <c r="H872" s="93"/>
      <c r="I872" s="309">
        <v>21107601.760000002</v>
      </c>
      <c r="J872" s="309"/>
      <c r="K872" s="309"/>
      <c r="L872" s="309">
        <v>21107601.760000002</v>
      </c>
      <c r="M872" s="309"/>
      <c r="N872" s="310">
        <v>100</v>
      </c>
      <c r="O872" s="310"/>
      <c r="P872" s="310"/>
    </row>
    <row r="873" spans="1:16" ht="48" customHeight="1" x14ac:dyDescent="0.2">
      <c r="A873" s="306" t="s">
        <v>90</v>
      </c>
      <c r="B873" s="307"/>
      <c r="C873" s="308" t="s">
        <v>942</v>
      </c>
      <c r="D873" s="308"/>
      <c r="E873" s="93" t="s">
        <v>613</v>
      </c>
      <c r="F873" s="93" t="s">
        <v>272</v>
      </c>
      <c r="G873" s="93" t="s">
        <v>91</v>
      </c>
      <c r="H873" s="93"/>
      <c r="I873" s="309">
        <v>21107601.760000002</v>
      </c>
      <c r="J873" s="309"/>
      <c r="K873" s="309"/>
      <c r="L873" s="309">
        <v>21107601.760000002</v>
      </c>
      <c r="M873" s="309"/>
      <c r="N873" s="310">
        <v>100</v>
      </c>
      <c r="O873" s="310"/>
      <c r="P873" s="310"/>
    </row>
    <row r="874" spans="1:16" ht="53.25" customHeight="1" x14ac:dyDescent="0.2">
      <c r="A874" s="306" t="s">
        <v>229</v>
      </c>
      <c r="B874" s="307"/>
      <c r="C874" s="308" t="s">
        <v>942</v>
      </c>
      <c r="D874" s="308"/>
      <c r="E874" s="93" t="s">
        <v>613</v>
      </c>
      <c r="F874" s="93" t="s">
        <v>272</v>
      </c>
      <c r="G874" s="93" t="s">
        <v>230</v>
      </c>
      <c r="H874" s="93"/>
      <c r="I874" s="309">
        <v>21107601.760000002</v>
      </c>
      <c r="J874" s="309"/>
      <c r="K874" s="309"/>
      <c r="L874" s="309">
        <v>21107601.760000002</v>
      </c>
      <c r="M874" s="309"/>
      <c r="N874" s="310">
        <v>100</v>
      </c>
      <c r="O874" s="310"/>
      <c r="P874" s="310"/>
    </row>
    <row r="875" spans="1:16" ht="43.5" customHeight="1" x14ac:dyDescent="0.2">
      <c r="A875" s="306" t="s">
        <v>215</v>
      </c>
      <c r="B875" s="307"/>
      <c r="C875" s="308" t="s">
        <v>942</v>
      </c>
      <c r="D875" s="308"/>
      <c r="E875" s="93" t="s">
        <v>613</v>
      </c>
      <c r="F875" s="93" t="s">
        <v>272</v>
      </c>
      <c r="G875" s="93" t="s">
        <v>230</v>
      </c>
      <c r="H875" s="93" t="s">
        <v>216</v>
      </c>
      <c r="I875" s="309">
        <v>21107601.760000002</v>
      </c>
      <c r="J875" s="309"/>
      <c r="K875" s="309"/>
      <c r="L875" s="309">
        <v>21107601.760000002</v>
      </c>
      <c r="M875" s="309"/>
      <c r="N875" s="310">
        <v>100</v>
      </c>
      <c r="O875" s="310"/>
      <c r="P875" s="310"/>
    </row>
    <row r="876" spans="1:16" ht="21" customHeight="1" x14ac:dyDescent="0.2">
      <c r="A876" s="306" t="s">
        <v>217</v>
      </c>
      <c r="B876" s="307"/>
      <c r="C876" s="308" t="s">
        <v>942</v>
      </c>
      <c r="D876" s="308"/>
      <c r="E876" s="93" t="s">
        <v>613</v>
      </c>
      <c r="F876" s="93" t="s">
        <v>272</v>
      </c>
      <c r="G876" s="93" t="s">
        <v>230</v>
      </c>
      <c r="H876" s="93" t="s">
        <v>218</v>
      </c>
      <c r="I876" s="309">
        <v>21107601.760000002</v>
      </c>
      <c r="J876" s="309"/>
      <c r="K876" s="309"/>
      <c r="L876" s="309">
        <v>21107601.760000002</v>
      </c>
      <c r="M876" s="309"/>
      <c r="N876" s="310">
        <v>100</v>
      </c>
      <c r="O876" s="310"/>
      <c r="P876" s="310"/>
    </row>
    <row r="877" spans="1:16" ht="30.75" customHeight="1" x14ac:dyDescent="0.2">
      <c r="A877" s="423" t="s">
        <v>761</v>
      </c>
      <c r="B877" s="424"/>
      <c r="C877" s="352" t="s">
        <v>942</v>
      </c>
      <c r="D877" s="352"/>
      <c r="E877" s="96" t="s">
        <v>379</v>
      </c>
      <c r="F877" s="96"/>
      <c r="G877" s="96"/>
      <c r="H877" s="96"/>
      <c r="I877" s="353">
        <v>42971913.829999998</v>
      </c>
      <c r="J877" s="353"/>
      <c r="K877" s="353"/>
      <c r="L877" s="353">
        <v>42659235.880000003</v>
      </c>
      <c r="M877" s="353"/>
      <c r="N877" s="425">
        <v>99.272366710877776</v>
      </c>
      <c r="O877" s="425"/>
      <c r="P877" s="425"/>
    </row>
    <row r="878" spans="1:16" ht="25.5" customHeight="1" x14ac:dyDescent="0.2">
      <c r="A878" s="420" t="s">
        <v>762</v>
      </c>
      <c r="B878" s="421"/>
      <c r="C878" s="375" t="s">
        <v>942</v>
      </c>
      <c r="D878" s="375"/>
      <c r="E878" s="97" t="s">
        <v>379</v>
      </c>
      <c r="F878" s="97" t="s">
        <v>83</v>
      </c>
      <c r="G878" s="97"/>
      <c r="H878" s="97"/>
      <c r="I878" s="376">
        <v>42971913.829999998</v>
      </c>
      <c r="J878" s="376"/>
      <c r="K878" s="376"/>
      <c r="L878" s="376">
        <v>42659235.880000003</v>
      </c>
      <c r="M878" s="376"/>
      <c r="N878" s="422">
        <v>99.272366710877776</v>
      </c>
      <c r="O878" s="422"/>
      <c r="P878" s="422"/>
    </row>
    <row r="879" spans="1:16" ht="26.25" customHeight="1" x14ac:dyDescent="0.2">
      <c r="A879" s="306" t="s">
        <v>345</v>
      </c>
      <c r="B879" s="307"/>
      <c r="C879" s="308" t="s">
        <v>942</v>
      </c>
      <c r="D879" s="308"/>
      <c r="E879" s="93" t="s">
        <v>379</v>
      </c>
      <c r="F879" s="93" t="s">
        <v>83</v>
      </c>
      <c r="G879" s="93" t="s">
        <v>346</v>
      </c>
      <c r="H879" s="93"/>
      <c r="I879" s="309">
        <v>7795043.4400000004</v>
      </c>
      <c r="J879" s="309"/>
      <c r="K879" s="309"/>
      <c r="L879" s="309">
        <v>7795043.4400000004</v>
      </c>
      <c r="M879" s="309"/>
      <c r="N879" s="310">
        <v>100</v>
      </c>
      <c r="O879" s="310"/>
      <c r="P879" s="310"/>
    </row>
    <row r="880" spans="1:16" ht="44.25" customHeight="1" x14ac:dyDescent="0.2">
      <c r="A880" s="306" t="s">
        <v>347</v>
      </c>
      <c r="B880" s="307"/>
      <c r="C880" s="308" t="s">
        <v>942</v>
      </c>
      <c r="D880" s="308"/>
      <c r="E880" s="93" t="s">
        <v>379</v>
      </c>
      <c r="F880" s="93" t="s">
        <v>83</v>
      </c>
      <c r="G880" s="93" t="s">
        <v>348</v>
      </c>
      <c r="H880" s="93"/>
      <c r="I880" s="309">
        <v>3639543.44</v>
      </c>
      <c r="J880" s="309"/>
      <c r="K880" s="309"/>
      <c r="L880" s="309">
        <v>3639543.44</v>
      </c>
      <c r="M880" s="309"/>
      <c r="N880" s="310">
        <v>100</v>
      </c>
      <c r="O880" s="310"/>
      <c r="P880" s="310"/>
    </row>
    <row r="881" spans="1:16" ht="76.5" customHeight="1" x14ac:dyDescent="0.2">
      <c r="A881" s="306" t="s">
        <v>792</v>
      </c>
      <c r="B881" s="307"/>
      <c r="C881" s="308" t="s">
        <v>942</v>
      </c>
      <c r="D881" s="308"/>
      <c r="E881" s="93" t="s">
        <v>379</v>
      </c>
      <c r="F881" s="93" t="s">
        <v>83</v>
      </c>
      <c r="G881" s="93" t="s">
        <v>793</v>
      </c>
      <c r="H881" s="93"/>
      <c r="I881" s="309">
        <v>3639543.44</v>
      </c>
      <c r="J881" s="309"/>
      <c r="K881" s="309"/>
      <c r="L881" s="309">
        <v>3639543.44</v>
      </c>
      <c r="M881" s="309"/>
      <c r="N881" s="310">
        <v>100</v>
      </c>
      <c r="O881" s="310"/>
      <c r="P881" s="310"/>
    </row>
    <row r="882" spans="1:16" ht="53.25" customHeight="1" x14ac:dyDescent="0.2">
      <c r="A882" s="306" t="s">
        <v>794</v>
      </c>
      <c r="B882" s="307"/>
      <c r="C882" s="308" t="s">
        <v>942</v>
      </c>
      <c r="D882" s="308"/>
      <c r="E882" s="93" t="s">
        <v>379</v>
      </c>
      <c r="F882" s="93" t="s">
        <v>83</v>
      </c>
      <c r="G882" s="93" t="s">
        <v>795</v>
      </c>
      <c r="H882" s="93"/>
      <c r="I882" s="309">
        <v>3639543.44</v>
      </c>
      <c r="J882" s="309"/>
      <c r="K882" s="309"/>
      <c r="L882" s="309">
        <v>3639543.44</v>
      </c>
      <c r="M882" s="309"/>
      <c r="N882" s="310">
        <v>100</v>
      </c>
      <c r="O882" s="310"/>
      <c r="P882" s="310"/>
    </row>
    <row r="883" spans="1:16" ht="36" customHeight="1" x14ac:dyDescent="0.2">
      <c r="A883" s="306" t="s">
        <v>110</v>
      </c>
      <c r="B883" s="307"/>
      <c r="C883" s="308" t="s">
        <v>942</v>
      </c>
      <c r="D883" s="308"/>
      <c r="E883" s="93" t="s">
        <v>379</v>
      </c>
      <c r="F883" s="93" t="s">
        <v>83</v>
      </c>
      <c r="G883" s="93" t="s">
        <v>795</v>
      </c>
      <c r="H883" s="93" t="s">
        <v>111</v>
      </c>
      <c r="I883" s="309">
        <v>3639543.44</v>
      </c>
      <c r="J883" s="309"/>
      <c r="K883" s="309"/>
      <c r="L883" s="309">
        <v>3639543.44</v>
      </c>
      <c r="M883" s="309"/>
      <c r="N883" s="310">
        <v>100</v>
      </c>
      <c r="O883" s="310"/>
      <c r="P883" s="310"/>
    </row>
    <row r="884" spans="1:16" ht="45" customHeight="1" x14ac:dyDescent="0.2">
      <c r="A884" s="306" t="s">
        <v>112</v>
      </c>
      <c r="B884" s="307"/>
      <c r="C884" s="308" t="s">
        <v>942</v>
      </c>
      <c r="D884" s="308"/>
      <c r="E884" s="93" t="s">
        <v>379</v>
      </c>
      <c r="F884" s="93" t="s">
        <v>83</v>
      </c>
      <c r="G884" s="93" t="s">
        <v>795</v>
      </c>
      <c r="H884" s="93" t="s">
        <v>113</v>
      </c>
      <c r="I884" s="309">
        <v>3639543.44</v>
      </c>
      <c r="J884" s="309"/>
      <c r="K884" s="309"/>
      <c r="L884" s="309">
        <v>3639543.44</v>
      </c>
      <c r="M884" s="309"/>
      <c r="N884" s="310">
        <v>100</v>
      </c>
      <c r="O884" s="310"/>
      <c r="P884" s="310"/>
    </row>
    <row r="885" spans="1:16" ht="34.5" customHeight="1" x14ac:dyDescent="0.2">
      <c r="A885" s="306" t="s">
        <v>88</v>
      </c>
      <c r="B885" s="307"/>
      <c r="C885" s="308" t="s">
        <v>942</v>
      </c>
      <c r="D885" s="308"/>
      <c r="E885" s="93" t="s">
        <v>379</v>
      </c>
      <c r="F885" s="93" t="s">
        <v>83</v>
      </c>
      <c r="G885" s="93" t="s">
        <v>819</v>
      </c>
      <c r="H885" s="93"/>
      <c r="I885" s="309">
        <v>4155500</v>
      </c>
      <c r="J885" s="309"/>
      <c r="K885" s="309"/>
      <c r="L885" s="309">
        <v>4155500</v>
      </c>
      <c r="M885" s="309"/>
      <c r="N885" s="310">
        <v>100</v>
      </c>
      <c r="O885" s="310"/>
      <c r="P885" s="310"/>
    </row>
    <row r="886" spans="1:16" ht="50.25" customHeight="1" x14ac:dyDescent="0.2">
      <c r="A886" s="306" t="s">
        <v>90</v>
      </c>
      <c r="B886" s="307"/>
      <c r="C886" s="308" t="s">
        <v>942</v>
      </c>
      <c r="D886" s="308"/>
      <c r="E886" s="93" t="s">
        <v>379</v>
      </c>
      <c r="F886" s="93" t="s">
        <v>83</v>
      </c>
      <c r="G886" s="93" t="s">
        <v>820</v>
      </c>
      <c r="H886" s="93"/>
      <c r="I886" s="309">
        <v>4155500</v>
      </c>
      <c r="J886" s="309"/>
      <c r="K886" s="309"/>
      <c r="L886" s="309">
        <v>4155500</v>
      </c>
      <c r="M886" s="309"/>
      <c r="N886" s="310">
        <v>100</v>
      </c>
      <c r="O886" s="310"/>
      <c r="P886" s="310"/>
    </row>
    <row r="887" spans="1:16" ht="32.25" customHeight="1" x14ac:dyDescent="0.2">
      <c r="A887" s="306" t="s">
        <v>351</v>
      </c>
      <c r="B887" s="307"/>
      <c r="C887" s="308" t="s">
        <v>942</v>
      </c>
      <c r="D887" s="308"/>
      <c r="E887" s="93" t="s">
        <v>379</v>
      </c>
      <c r="F887" s="93" t="s">
        <v>83</v>
      </c>
      <c r="G887" s="93" t="s">
        <v>821</v>
      </c>
      <c r="H887" s="93"/>
      <c r="I887" s="309">
        <v>4155500</v>
      </c>
      <c r="J887" s="309"/>
      <c r="K887" s="309"/>
      <c r="L887" s="309">
        <v>4155500</v>
      </c>
      <c r="M887" s="309"/>
      <c r="N887" s="310">
        <v>100</v>
      </c>
      <c r="O887" s="310"/>
      <c r="P887" s="310"/>
    </row>
    <row r="888" spans="1:16" ht="36.75" customHeight="1" x14ac:dyDescent="0.2">
      <c r="A888" s="306" t="s">
        <v>110</v>
      </c>
      <c r="B888" s="307"/>
      <c r="C888" s="308" t="s">
        <v>942</v>
      </c>
      <c r="D888" s="308"/>
      <c r="E888" s="93" t="s">
        <v>379</v>
      </c>
      <c r="F888" s="93" t="s">
        <v>83</v>
      </c>
      <c r="G888" s="93" t="s">
        <v>821</v>
      </c>
      <c r="H888" s="93" t="s">
        <v>111</v>
      </c>
      <c r="I888" s="309">
        <v>4155500</v>
      </c>
      <c r="J888" s="309"/>
      <c r="K888" s="309"/>
      <c r="L888" s="309">
        <v>4155500</v>
      </c>
      <c r="M888" s="309"/>
      <c r="N888" s="310">
        <v>100</v>
      </c>
      <c r="O888" s="310"/>
      <c r="P888" s="310"/>
    </row>
    <row r="889" spans="1:16" ht="41.25" customHeight="1" x14ac:dyDescent="0.2">
      <c r="A889" s="306" t="s">
        <v>112</v>
      </c>
      <c r="B889" s="307"/>
      <c r="C889" s="308" t="s">
        <v>942</v>
      </c>
      <c r="D889" s="308"/>
      <c r="E889" s="93" t="s">
        <v>379</v>
      </c>
      <c r="F889" s="93" t="s">
        <v>83</v>
      </c>
      <c r="G889" s="93" t="s">
        <v>821</v>
      </c>
      <c r="H889" s="93" t="s">
        <v>113</v>
      </c>
      <c r="I889" s="309">
        <v>4155500</v>
      </c>
      <c r="J889" s="309"/>
      <c r="K889" s="309"/>
      <c r="L889" s="309">
        <v>4155500</v>
      </c>
      <c r="M889" s="309"/>
      <c r="N889" s="310">
        <v>100</v>
      </c>
      <c r="O889" s="310"/>
      <c r="P889" s="310"/>
    </row>
    <row r="890" spans="1:16" ht="29.25" customHeight="1" x14ac:dyDescent="0.2">
      <c r="A890" s="306" t="s">
        <v>442</v>
      </c>
      <c r="B890" s="307"/>
      <c r="C890" s="308" t="s">
        <v>942</v>
      </c>
      <c r="D890" s="308"/>
      <c r="E890" s="93" t="s">
        <v>379</v>
      </c>
      <c r="F890" s="93" t="s">
        <v>83</v>
      </c>
      <c r="G890" s="93" t="s">
        <v>443</v>
      </c>
      <c r="H890" s="93"/>
      <c r="I890" s="309">
        <v>3612333.95</v>
      </c>
      <c r="J890" s="309"/>
      <c r="K890" s="309"/>
      <c r="L890" s="309">
        <v>3612333.95</v>
      </c>
      <c r="M890" s="309"/>
      <c r="N890" s="310">
        <v>100</v>
      </c>
      <c r="O890" s="310"/>
      <c r="P890" s="310"/>
    </row>
    <row r="891" spans="1:16" ht="52.5" customHeight="1" x14ac:dyDescent="0.2">
      <c r="A891" s="306" t="s">
        <v>822</v>
      </c>
      <c r="B891" s="307"/>
      <c r="C891" s="308" t="s">
        <v>942</v>
      </c>
      <c r="D891" s="308"/>
      <c r="E891" s="93" t="s">
        <v>379</v>
      </c>
      <c r="F891" s="93" t="s">
        <v>83</v>
      </c>
      <c r="G891" s="93" t="s">
        <v>823</v>
      </c>
      <c r="H891" s="93"/>
      <c r="I891" s="309">
        <v>3612333.95</v>
      </c>
      <c r="J891" s="309"/>
      <c r="K891" s="309"/>
      <c r="L891" s="309">
        <v>3612333.95</v>
      </c>
      <c r="M891" s="309"/>
      <c r="N891" s="310">
        <v>100</v>
      </c>
      <c r="O891" s="310"/>
      <c r="P891" s="310"/>
    </row>
    <row r="892" spans="1:16" ht="46.5" customHeight="1" x14ac:dyDescent="0.2">
      <c r="A892" s="306" t="s">
        <v>824</v>
      </c>
      <c r="B892" s="307"/>
      <c r="C892" s="308" t="s">
        <v>942</v>
      </c>
      <c r="D892" s="308"/>
      <c r="E892" s="93" t="s">
        <v>379</v>
      </c>
      <c r="F892" s="93" t="s">
        <v>83</v>
      </c>
      <c r="G892" s="93" t="s">
        <v>825</v>
      </c>
      <c r="H892" s="93"/>
      <c r="I892" s="309">
        <v>3612333.95</v>
      </c>
      <c r="J892" s="309"/>
      <c r="K892" s="309"/>
      <c r="L892" s="309">
        <v>3612333.95</v>
      </c>
      <c r="M892" s="309"/>
      <c r="N892" s="310">
        <v>100</v>
      </c>
      <c r="O892" s="310"/>
      <c r="P892" s="310"/>
    </row>
    <row r="893" spans="1:16" ht="48.75" customHeight="1" x14ac:dyDescent="0.2">
      <c r="A893" s="306" t="s">
        <v>826</v>
      </c>
      <c r="B893" s="307"/>
      <c r="C893" s="308" t="s">
        <v>942</v>
      </c>
      <c r="D893" s="308"/>
      <c r="E893" s="93" t="s">
        <v>379</v>
      </c>
      <c r="F893" s="93" t="s">
        <v>83</v>
      </c>
      <c r="G893" s="93" t="s">
        <v>827</v>
      </c>
      <c r="H893" s="93"/>
      <c r="I893" s="309">
        <v>3612333.95</v>
      </c>
      <c r="J893" s="309"/>
      <c r="K893" s="309"/>
      <c r="L893" s="309">
        <v>3612333.95</v>
      </c>
      <c r="M893" s="309"/>
      <c r="N893" s="310">
        <v>100</v>
      </c>
      <c r="O893" s="310"/>
      <c r="P893" s="310"/>
    </row>
    <row r="894" spans="1:16" ht="39" customHeight="1" x14ac:dyDescent="0.2">
      <c r="A894" s="306" t="s">
        <v>110</v>
      </c>
      <c r="B894" s="307"/>
      <c r="C894" s="308" t="s">
        <v>942</v>
      </c>
      <c r="D894" s="308"/>
      <c r="E894" s="93" t="s">
        <v>379</v>
      </c>
      <c r="F894" s="93" t="s">
        <v>83</v>
      </c>
      <c r="G894" s="93" t="s">
        <v>827</v>
      </c>
      <c r="H894" s="93" t="s">
        <v>111</v>
      </c>
      <c r="I894" s="309">
        <v>3612333.95</v>
      </c>
      <c r="J894" s="309"/>
      <c r="K894" s="309"/>
      <c r="L894" s="309">
        <v>3612333.95</v>
      </c>
      <c r="M894" s="309"/>
      <c r="N894" s="310">
        <v>100</v>
      </c>
      <c r="O894" s="310"/>
      <c r="P894" s="310"/>
    </row>
    <row r="895" spans="1:16" ht="47.25" customHeight="1" x14ac:dyDescent="0.2">
      <c r="A895" s="306" t="s">
        <v>112</v>
      </c>
      <c r="B895" s="307"/>
      <c r="C895" s="308" t="s">
        <v>942</v>
      </c>
      <c r="D895" s="308"/>
      <c r="E895" s="93" t="s">
        <v>379</v>
      </c>
      <c r="F895" s="93" t="s">
        <v>83</v>
      </c>
      <c r="G895" s="93" t="s">
        <v>827</v>
      </c>
      <c r="H895" s="93" t="s">
        <v>113</v>
      </c>
      <c r="I895" s="309">
        <v>3612333.95</v>
      </c>
      <c r="J895" s="309"/>
      <c r="K895" s="309"/>
      <c r="L895" s="309">
        <v>3612333.95</v>
      </c>
      <c r="M895" s="309"/>
      <c r="N895" s="310">
        <v>100</v>
      </c>
      <c r="O895" s="310"/>
      <c r="P895" s="310"/>
    </row>
    <row r="896" spans="1:16" ht="45" customHeight="1" x14ac:dyDescent="0.2">
      <c r="A896" s="306" t="s">
        <v>637</v>
      </c>
      <c r="B896" s="307"/>
      <c r="C896" s="308" t="s">
        <v>942</v>
      </c>
      <c r="D896" s="308"/>
      <c r="E896" s="93" t="s">
        <v>379</v>
      </c>
      <c r="F896" s="93" t="s">
        <v>83</v>
      </c>
      <c r="G896" s="93" t="s">
        <v>638</v>
      </c>
      <c r="H896" s="93"/>
      <c r="I896" s="309">
        <v>8211536.4400000004</v>
      </c>
      <c r="J896" s="309"/>
      <c r="K896" s="309"/>
      <c r="L896" s="309">
        <v>8139708.4699999997</v>
      </c>
      <c r="M896" s="309"/>
      <c r="N896" s="310">
        <v>99.125279775291347</v>
      </c>
      <c r="O896" s="310"/>
      <c r="P896" s="310"/>
    </row>
    <row r="897" spans="1:16" ht="36.75" customHeight="1" x14ac:dyDescent="0.2">
      <c r="A897" s="306" t="s">
        <v>844</v>
      </c>
      <c r="B897" s="307"/>
      <c r="C897" s="308" t="s">
        <v>942</v>
      </c>
      <c r="D897" s="308"/>
      <c r="E897" s="93" t="s">
        <v>379</v>
      </c>
      <c r="F897" s="93" t="s">
        <v>83</v>
      </c>
      <c r="G897" s="93" t="s">
        <v>845</v>
      </c>
      <c r="H897" s="93"/>
      <c r="I897" s="309">
        <v>8211536.4400000004</v>
      </c>
      <c r="J897" s="309"/>
      <c r="K897" s="309"/>
      <c r="L897" s="309">
        <v>8139708.4699999997</v>
      </c>
      <c r="M897" s="309"/>
      <c r="N897" s="310">
        <v>99.125279775291347</v>
      </c>
      <c r="O897" s="310"/>
      <c r="P897" s="310"/>
    </row>
    <row r="898" spans="1:16" ht="32.25" customHeight="1" x14ac:dyDescent="0.2">
      <c r="A898" s="306" t="s">
        <v>846</v>
      </c>
      <c r="B898" s="307"/>
      <c r="C898" s="308" t="s">
        <v>942</v>
      </c>
      <c r="D898" s="308"/>
      <c r="E898" s="93" t="s">
        <v>379</v>
      </c>
      <c r="F898" s="93" t="s">
        <v>83</v>
      </c>
      <c r="G898" s="93" t="s">
        <v>847</v>
      </c>
      <c r="H898" s="93"/>
      <c r="I898" s="309">
        <v>119696.44</v>
      </c>
      <c r="J898" s="309"/>
      <c r="K898" s="309"/>
      <c r="L898" s="309">
        <v>47878.57</v>
      </c>
      <c r="M898" s="309"/>
      <c r="N898" s="310">
        <v>39.999994987319589</v>
      </c>
      <c r="O898" s="310"/>
      <c r="P898" s="310"/>
    </row>
    <row r="899" spans="1:16" ht="40.5" customHeight="1" x14ac:dyDescent="0.2">
      <c r="A899" s="306" t="s">
        <v>848</v>
      </c>
      <c r="B899" s="307"/>
      <c r="C899" s="308" t="s">
        <v>942</v>
      </c>
      <c r="D899" s="308"/>
      <c r="E899" s="93" t="s">
        <v>379</v>
      </c>
      <c r="F899" s="93" t="s">
        <v>83</v>
      </c>
      <c r="G899" s="93" t="s">
        <v>849</v>
      </c>
      <c r="H899" s="93"/>
      <c r="I899" s="309">
        <v>119696.44</v>
      </c>
      <c r="J899" s="309"/>
      <c r="K899" s="309"/>
      <c r="L899" s="309">
        <v>47878.57</v>
      </c>
      <c r="M899" s="309"/>
      <c r="N899" s="310">
        <v>39.999994987319589</v>
      </c>
      <c r="O899" s="310"/>
      <c r="P899" s="310"/>
    </row>
    <row r="900" spans="1:16" ht="39.75" customHeight="1" x14ac:dyDescent="0.2">
      <c r="A900" s="306" t="s">
        <v>303</v>
      </c>
      <c r="B900" s="307"/>
      <c r="C900" s="308" t="s">
        <v>942</v>
      </c>
      <c r="D900" s="308"/>
      <c r="E900" s="93" t="s">
        <v>379</v>
      </c>
      <c r="F900" s="93" t="s">
        <v>83</v>
      </c>
      <c r="G900" s="93" t="s">
        <v>849</v>
      </c>
      <c r="H900" s="93" t="s">
        <v>304</v>
      </c>
      <c r="I900" s="309">
        <v>119696.44</v>
      </c>
      <c r="J900" s="309"/>
      <c r="K900" s="309"/>
      <c r="L900" s="309">
        <v>47878.57</v>
      </c>
      <c r="M900" s="309"/>
      <c r="N900" s="310">
        <v>39.999994987319589</v>
      </c>
      <c r="O900" s="310"/>
      <c r="P900" s="310"/>
    </row>
    <row r="901" spans="1:16" ht="29.25" customHeight="1" x14ac:dyDescent="0.2">
      <c r="A901" s="306" t="s">
        <v>305</v>
      </c>
      <c r="B901" s="307"/>
      <c r="C901" s="308" t="s">
        <v>942</v>
      </c>
      <c r="D901" s="308"/>
      <c r="E901" s="93" t="s">
        <v>379</v>
      </c>
      <c r="F901" s="93" t="s">
        <v>83</v>
      </c>
      <c r="G901" s="93" t="s">
        <v>849</v>
      </c>
      <c r="H901" s="93" t="s">
        <v>306</v>
      </c>
      <c r="I901" s="309">
        <v>119696.44</v>
      </c>
      <c r="J901" s="309"/>
      <c r="K901" s="309"/>
      <c r="L901" s="309">
        <v>47878.57</v>
      </c>
      <c r="M901" s="309"/>
      <c r="N901" s="310">
        <v>39.999994987319589</v>
      </c>
      <c r="O901" s="310"/>
      <c r="P901" s="310"/>
    </row>
    <row r="902" spans="1:16" ht="22.5" customHeight="1" x14ac:dyDescent="0.2">
      <c r="A902" s="306" t="s">
        <v>850</v>
      </c>
      <c r="B902" s="307"/>
      <c r="C902" s="308" t="s">
        <v>942</v>
      </c>
      <c r="D902" s="308"/>
      <c r="E902" s="93" t="s">
        <v>379</v>
      </c>
      <c r="F902" s="93" t="s">
        <v>83</v>
      </c>
      <c r="G902" s="93" t="s">
        <v>851</v>
      </c>
      <c r="H902" s="93"/>
      <c r="I902" s="309">
        <v>8091840</v>
      </c>
      <c r="J902" s="309"/>
      <c r="K902" s="309"/>
      <c r="L902" s="309">
        <v>8091829.9000000004</v>
      </c>
      <c r="M902" s="309"/>
      <c r="N902" s="310">
        <v>99.999875182900311</v>
      </c>
      <c r="O902" s="310"/>
      <c r="P902" s="310"/>
    </row>
    <row r="903" spans="1:16" ht="24" customHeight="1" x14ac:dyDescent="0.2">
      <c r="A903" s="306" t="s">
        <v>852</v>
      </c>
      <c r="B903" s="307"/>
      <c r="C903" s="308" t="s">
        <v>942</v>
      </c>
      <c r="D903" s="308"/>
      <c r="E903" s="93" t="s">
        <v>379</v>
      </c>
      <c r="F903" s="93" t="s">
        <v>83</v>
      </c>
      <c r="G903" s="93" t="s">
        <v>853</v>
      </c>
      <c r="H903" s="93"/>
      <c r="I903" s="309">
        <v>8091840</v>
      </c>
      <c r="J903" s="309"/>
      <c r="K903" s="309"/>
      <c r="L903" s="309">
        <v>8091829.9000000004</v>
      </c>
      <c r="M903" s="309"/>
      <c r="N903" s="310">
        <v>99.999875182900311</v>
      </c>
      <c r="O903" s="310"/>
      <c r="P903" s="310"/>
    </row>
    <row r="904" spans="1:16" ht="33" customHeight="1" x14ac:dyDescent="0.2">
      <c r="A904" s="306" t="s">
        <v>303</v>
      </c>
      <c r="B904" s="307"/>
      <c r="C904" s="308" t="s">
        <v>942</v>
      </c>
      <c r="D904" s="308"/>
      <c r="E904" s="93" t="s">
        <v>379</v>
      </c>
      <c r="F904" s="93" t="s">
        <v>83</v>
      </c>
      <c r="G904" s="93" t="s">
        <v>853</v>
      </c>
      <c r="H904" s="93" t="s">
        <v>304</v>
      </c>
      <c r="I904" s="309">
        <v>8091840</v>
      </c>
      <c r="J904" s="309"/>
      <c r="K904" s="309"/>
      <c r="L904" s="309">
        <v>8091829.9000000004</v>
      </c>
      <c r="M904" s="309"/>
      <c r="N904" s="310">
        <v>99.999875182900311</v>
      </c>
      <c r="O904" s="310"/>
      <c r="P904" s="310"/>
    </row>
    <row r="905" spans="1:16" ht="24.75" customHeight="1" x14ac:dyDescent="0.2">
      <c r="A905" s="306" t="s">
        <v>305</v>
      </c>
      <c r="B905" s="307"/>
      <c r="C905" s="308" t="s">
        <v>942</v>
      </c>
      <c r="D905" s="308"/>
      <c r="E905" s="93" t="s">
        <v>379</v>
      </c>
      <c r="F905" s="93" t="s">
        <v>83</v>
      </c>
      <c r="G905" s="93" t="s">
        <v>853</v>
      </c>
      <c r="H905" s="93" t="s">
        <v>306</v>
      </c>
      <c r="I905" s="309">
        <v>8091840</v>
      </c>
      <c r="J905" s="309"/>
      <c r="K905" s="309"/>
      <c r="L905" s="309">
        <v>8091829.9000000004</v>
      </c>
      <c r="M905" s="309"/>
      <c r="N905" s="310">
        <v>99.999875182900311</v>
      </c>
      <c r="O905" s="310"/>
      <c r="P905" s="310"/>
    </row>
    <row r="906" spans="1:16" ht="27" customHeight="1" x14ac:dyDescent="0.2">
      <c r="A906" s="306" t="s">
        <v>98</v>
      </c>
      <c r="B906" s="307"/>
      <c r="C906" s="308" t="s">
        <v>942</v>
      </c>
      <c r="D906" s="308"/>
      <c r="E906" s="93" t="s">
        <v>379</v>
      </c>
      <c r="F906" s="93" t="s">
        <v>83</v>
      </c>
      <c r="G906" s="93" t="s">
        <v>99</v>
      </c>
      <c r="H906" s="93"/>
      <c r="I906" s="309">
        <v>23353000</v>
      </c>
      <c r="J906" s="309"/>
      <c r="K906" s="309"/>
      <c r="L906" s="309">
        <v>23112150.02</v>
      </c>
      <c r="M906" s="309"/>
      <c r="N906" s="310">
        <v>98.968655076435567</v>
      </c>
      <c r="O906" s="310"/>
      <c r="P906" s="310"/>
    </row>
    <row r="907" spans="1:16" ht="27" customHeight="1" x14ac:dyDescent="0.2">
      <c r="A907" s="306" t="s">
        <v>183</v>
      </c>
      <c r="B907" s="307"/>
      <c r="C907" s="308" t="s">
        <v>942</v>
      </c>
      <c r="D907" s="308"/>
      <c r="E907" s="93" t="s">
        <v>379</v>
      </c>
      <c r="F907" s="93" t="s">
        <v>83</v>
      </c>
      <c r="G907" s="93" t="s">
        <v>184</v>
      </c>
      <c r="H907" s="93"/>
      <c r="I907" s="309">
        <v>23353000</v>
      </c>
      <c r="J907" s="309"/>
      <c r="K907" s="309"/>
      <c r="L907" s="309">
        <v>23112150.02</v>
      </c>
      <c r="M907" s="309"/>
      <c r="N907" s="310">
        <v>98.968655076435567</v>
      </c>
      <c r="O907" s="310"/>
      <c r="P907" s="310"/>
    </row>
    <row r="908" spans="1:16" ht="38.25" customHeight="1" x14ac:dyDescent="0.2">
      <c r="A908" s="306" t="s">
        <v>110</v>
      </c>
      <c r="B908" s="307"/>
      <c r="C908" s="308" t="s">
        <v>942</v>
      </c>
      <c r="D908" s="308"/>
      <c r="E908" s="93" t="s">
        <v>379</v>
      </c>
      <c r="F908" s="93" t="s">
        <v>83</v>
      </c>
      <c r="G908" s="93" t="s">
        <v>184</v>
      </c>
      <c r="H908" s="93" t="s">
        <v>111</v>
      </c>
      <c r="I908" s="309">
        <v>23353000</v>
      </c>
      <c r="J908" s="309"/>
      <c r="K908" s="309"/>
      <c r="L908" s="309">
        <v>23112150.02</v>
      </c>
      <c r="M908" s="309"/>
      <c r="N908" s="310">
        <v>98.968655076435567</v>
      </c>
      <c r="O908" s="310"/>
      <c r="P908" s="310"/>
    </row>
    <row r="909" spans="1:16" ht="43.5" customHeight="1" x14ac:dyDescent="0.2">
      <c r="A909" s="306" t="s">
        <v>112</v>
      </c>
      <c r="B909" s="307"/>
      <c r="C909" s="308" t="s">
        <v>942</v>
      </c>
      <c r="D909" s="308"/>
      <c r="E909" s="93" t="s">
        <v>379</v>
      </c>
      <c r="F909" s="93" t="s">
        <v>83</v>
      </c>
      <c r="G909" s="93" t="s">
        <v>184</v>
      </c>
      <c r="H909" s="93" t="s">
        <v>113</v>
      </c>
      <c r="I909" s="309">
        <v>23353000</v>
      </c>
      <c r="J909" s="309"/>
      <c r="K909" s="309"/>
      <c r="L909" s="309">
        <v>23112150.02</v>
      </c>
      <c r="M909" s="309"/>
      <c r="N909" s="310">
        <v>98.968655076435567</v>
      </c>
      <c r="O909" s="310"/>
      <c r="P909" s="310"/>
    </row>
    <row r="910" spans="1:16" ht="30.75" customHeight="1" x14ac:dyDescent="0.2">
      <c r="A910" s="423" t="s">
        <v>854</v>
      </c>
      <c r="B910" s="424"/>
      <c r="C910" s="352" t="s">
        <v>942</v>
      </c>
      <c r="D910" s="352"/>
      <c r="E910" s="96" t="s">
        <v>282</v>
      </c>
      <c r="F910" s="96"/>
      <c r="G910" s="96"/>
      <c r="H910" s="96"/>
      <c r="I910" s="353">
        <v>187625200</v>
      </c>
      <c r="J910" s="353"/>
      <c r="K910" s="353"/>
      <c r="L910" s="353">
        <v>187326174.34</v>
      </c>
      <c r="M910" s="353"/>
      <c r="N910" s="425">
        <v>99.840626067287346</v>
      </c>
      <c r="O910" s="425"/>
      <c r="P910" s="425"/>
    </row>
    <row r="911" spans="1:16" ht="27" customHeight="1" x14ac:dyDescent="0.2">
      <c r="A911" s="420" t="s">
        <v>855</v>
      </c>
      <c r="B911" s="421"/>
      <c r="C911" s="375" t="s">
        <v>942</v>
      </c>
      <c r="D911" s="375"/>
      <c r="E911" s="97" t="s">
        <v>282</v>
      </c>
      <c r="F911" s="97" t="s">
        <v>83</v>
      </c>
      <c r="G911" s="97"/>
      <c r="H911" s="97"/>
      <c r="I911" s="376">
        <v>26476000</v>
      </c>
      <c r="J911" s="376"/>
      <c r="K911" s="376"/>
      <c r="L911" s="376">
        <v>26456951.5</v>
      </c>
      <c r="M911" s="376"/>
      <c r="N911" s="422">
        <v>99.928053709019494</v>
      </c>
      <c r="O911" s="422"/>
      <c r="P911" s="422"/>
    </row>
    <row r="912" spans="1:16" ht="29.25" customHeight="1" x14ac:dyDescent="0.2">
      <c r="A912" s="431" t="s">
        <v>116</v>
      </c>
      <c r="B912" s="432"/>
      <c r="C912" s="433" t="s">
        <v>942</v>
      </c>
      <c r="D912" s="433"/>
      <c r="E912" s="113" t="s">
        <v>282</v>
      </c>
      <c r="F912" s="113" t="s">
        <v>83</v>
      </c>
      <c r="G912" s="113" t="s">
        <v>117</v>
      </c>
      <c r="H912" s="113"/>
      <c r="I912" s="434">
        <v>26476000</v>
      </c>
      <c r="J912" s="434"/>
      <c r="K912" s="434"/>
      <c r="L912" s="434">
        <v>26456951.5</v>
      </c>
      <c r="M912" s="434"/>
      <c r="N912" s="435">
        <v>99.928053709019494</v>
      </c>
      <c r="O912" s="435"/>
      <c r="P912" s="435"/>
    </row>
    <row r="913" spans="1:16" ht="29.25" customHeight="1" x14ac:dyDescent="0.2">
      <c r="A913" s="306" t="s">
        <v>856</v>
      </c>
      <c r="B913" s="307"/>
      <c r="C913" s="308" t="s">
        <v>942</v>
      </c>
      <c r="D913" s="308"/>
      <c r="E913" s="93" t="s">
        <v>282</v>
      </c>
      <c r="F913" s="93" t="s">
        <v>83</v>
      </c>
      <c r="G913" s="93" t="s">
        <v>857</v>
      </c>
      <c r="H913" s="93"/>
      <c r="I913" s="309">
        <v>26476000</v>
      </c>
      <c r="J913" s="309"/>
      <c r="K913" s="309"/>
      <c r="L913" s="309">
        <v>26456951.5</v>
      </c>
      <c r="M913" s="309"/>
      <c r="N913" s="310">
        <v>99.928053709019494</v>
      </c>
      <c r="O913" s="310"/>
      <c r="P913" s="310"/>
    </row>
    <row r="914" spans="1:16" ht="53.25" customHeight="1" x14ac:dyDescent="0.2">
      <c r="A914" s="306" t="s">
        <v>858</v>
      </c>
      <c r="B914" s="307"/>
      <c r="C914" s="308" t="s">
        <v>942</v>
      </c>
      <c r="D914" s="308"/>
      <c r="E914" s="93" t="s">
        <v>282</v>
      </c>
      <c r="F914" s="93" t="s">
        <v>83</v>
      </c>
      <c r="G914" s="93" t="s">
        <v>859</v>
      </c>
      <c r="H914" s="93"/>
      <c r="I914" s="309">
        <v>26476000</v>
      </c>
      <c r="J914" s="309"/>
      <c r="K914" s="309"/>
      <c r="L914" s="309">
        <v>26456951.5</v>
      </c>
      <c r="M914" s="309"/>
      <c r="N914" s="310">
        <v>99.928053709019494</v>
      </c>
      <c r="O914" s="310"/>
      <c r="P914" s="310"/>
    </row>
    <row r="915" spans="1:16" ht="52.5" customHeight="1" x14ac:dyDescent="0.2">
      <c r="A915" s="306" t="s">
        <v>860</v>
      </c>
      <c r="B915" s="307"/>
      <c r="C915" s="308" t="s">
        <v>942</v>
      </c>
      <c r="D915" s="308"/>
      <c r="E915" s="93" t="s">
        <v>282</v>
      </c>
      <c r="F915" s="93" t="s">
        <v>83</v>
      </c>
      <c r="G915" s="93" t="s">
        <v>861</v>
      </c>
      <c r="H915" s="93"/>
      <c r="I915" s="309">
        <v>26476000</v>
      </c>
      <c r="J915" s="309"/>
      <c r="K915" s="309"/>
      <c r="L915" s="309">
        <v>26456951.5</v>
      </c>
      <c r="M915" s="309"/>
      <c r="N915" s="310">
        <v>99.928053709019494</v>
      </c>
      <c r="O915" s="310"/>
      <c r="P915" s="310"/>
    </row>
    <row r="916" spans="1:16" ht="33.75" customHeight="1" x14ac:dyDescent="0.2">
      <c r="A916" s="306" t="s">
        <v>147</v>
      </c>
      <c r="B916" s="307"/>
      <c r="C916" s="308" t="s">
        <v>942</v>
      </c>
      <c r="D916" s="308"/>
      <c r="E916" s="93" t="s">
        <v>282</v>
      </c>
      <c r="F916" s="93" t="s">
        <v>83</v>
      </c>
      <c r="G916" s="93" t="s">
        <v>861</v>
      </c>
      <c r="H916" s="93" t="s">
        <v>148</v>
      </c>
      <c r="I916" s="309">
        <v>26476000</v>
      </c>
      <c r="J916" s="309"/>
      <c r="K916" s="309"/>
      <c r="L916" s="309">
        <v>26456951.5</v>
      </c>
      <c r="M916" s="309"/>
      <c r="N916" s="310">
        <v>99.928053709019494</v>
      </c>
      <c r="O916" s="310"/>
      <c r="P916" s="310"/>
    </row>
    <row r="917" spans="1:16" ht="34.5" customHeight="1" x14ac:dyDescent="0.2">
      <c r="A917" s="306" t="s">
        <v>157</v>
      </c>
      <c r="B917" s="307"/>
      <c r="C917" s="308" t="s">
        <v>942</v>
      </c>
      <c r="D917" s="308"/>
      <c r="E917" s="93" t="s">
        <v>282</v>
      </c>
      <c r="F917" s="93" t="s">
        <v>83</v>
      </c>
      <c r="G917" s="93" t="s">
        <v>861</v>
      </c>
      <c r="H917" s="93" t="s">
        <v>158</v>
      </c>
      <c r="I917" s="309">
        <v>26476000</v>
      </c>
      <c r="J917" s="309"/>
      <c r="K917" s="309"/>
      <c r="L917" s="309">
        <v>26456951.5</v>
      </c>
      <c r="M917" s="309"/>
      <c r="N917" s="310">
        <v>99.928053709019494</v>
      </c>
      <c r="O917" s="310"/>
      <c r="P917" s="310"/>
    </row>
    <row r="918" spans="1:16" ht="30" customHeight="1" x14ac:dyDescent="0.2">
      <c r="A918" s="420" t="s">
        <v>862</v>
      </c>
      <c r="B918" s="421"/>
      <c r="C918" s="375" t="s">
        <v>942</v>
      </c>
      <c r="D918" s="375"/>
      <c r="E918" s="97" t="s">
        <v>282</v>
      </c>
      <c r="F918" s="97" t="s">
        <v>103</v>
      </c>
      <c r="G918" s="97"/>
      <c r="H918" s="97"/>
      <c r="I918" s="376">
        <v>14628000</v>
      </c>
      <c r="J918" s="376"/>
      <c r="K918" s="376"/>
      <c r="L918" s="376">
        <v>14349000</v>
      </c>
      <c r="M918" s="376"/>
      <c r="N918" s="422">
        <v>98.092698933552086</v>
      </c>
      <c r="O918" s="422"/>
      <c r="P918" s="422"/>
    </row>
    <row r="919" spans="1:16" ht="36.75" customHeight="1" x14ac:dyDescent="0.2">
      <c r="A919" s="431" t="s">
        <v>116</v>
      </c>
      <c r="B919" s="432"/>
      <c r="C919" s="433" t="s">
        <v>942</v>
      </c>
      <c r="D919" s="433"/>
      <c r="E919" s="113" t="s">
        <v>282</v>
      </c>
      <c r="F919" s="113" t="s">
        <v>103</v>
      </c>
      <c r="G919" s="113" t="s">
        <v>117</v>
      </c>
      <c r="H919" s="113"/>
      <c r="I919" s="434">
        <v>6000000</v>
      </c>
      <c r="J919" s="434"/>
      <c r="K919" s="434"/>
      <c r="L919" s="434">
        <v>5721000</v>
      </c>
      <c r="M919" s="434"/>
      <c r="N919" s="435">
        <v>95.35</v>
      </c>
      <c r="O919" s="435"/>
      <c r="P919" s="435"/>
    </row>
    <row r="920" spans="1:16" ht="30.75" customHeight="1" x14ac:dyDescent="0.2">
      <c r="A920" s="431" t="s">
        <v>856</v>
      </c>
      <c r="B920" s="432"/>
      <c r="C920" s="433" t="s">
        <v>942</v>
      </c>
      <c r="D920" s="433"/>
      <c r="E920" s="113" t="s">
        <v>282</v>
      </c>
      <c r="F920" s="113" t="s">
        <v>103</v>
      </c>
      <c r="G920" s="113" t="s">
        <v>857</v>
      </c>
      <c r="H920" s="113"/>
      <c r="I920" s="434">
        <v>6000000</v>
      </c>
      <c r="J920" s="434"/>
      <c r="K920" s="434"/>
      <c r="L920" s="434">
        <v>5721000</v>
      </c>
      <c r="M920" s="434"/>
      <c r="N920" s="435">
        <v>95.35</v>
      </c>
      <c r="O920" s="435"/>
      <c r="P920" s="435"/>
    </row>
    <row r="921" spans="1:16" ht="49.5" customHeight="1" x14ac:dyDescent="0.2">
      <c r="A921" s="306" t="s">
        <v>863</v>
      </c>
      <c r="B921" s="307"/>
      <c r="C921" s="308" t="s">
        <v>942</v>
      </c>
      <c r="D921" s="308"/>
      <c r="E921" s="93" t="s">
        <v>282</v>
      </c>
      <c r="F921" s="93" t="s">
        <v>103</v>
      </c>
      <c r="G921" s="93" t="s">
        <v>864</v>
      </c>
      <c r="H921" s="93"/>
      <c r="I921" s="309">
        <v>6000000</v>
      </c>
      <c r="J921" s="309"/>
      <c r="K921" s="309"/>
      <c r="L921" s="309">
        <v>5721000</v>
      </c>
      <c r="M921" s="309"/>
      <c r="N921" s="310">
        <v>95.35</v>
      </c>
      <c r="O921" s="310"/>
      <c r="P921" s="310"/>
    </row>
    <row r="922" spans="1:16" ht="35.25" customHeight="1" x14ac:dyDescent="0.2">
      <c r="A922" s="306" t="s">
        <v>865</v>
      </c>
      <c r="B922" s="307"/>
      <c r="C922" s="308" t="s">
        <v>942</v>
      </c>
      <c r="D922" s="308"/>
      <c r="E922" s="93" t="s">
        <v>282</v>
      </c>
      <c r="F922" s="93" t="s">
        <v>103</v>
      </c>
      <c r="G922" s="93" t="s">
        <v>866</v>
      </c>
      <c r="H922" s="93"/>
      <c r="I922" s="309">
        <v>6000000</v>
      </c>
      <c r="J922" s="309"/>
      <c r="K922" s="309"/>
      <c r="L922" s="309">
        <v>5721000</v>
      </c>
      <c r="M922" s="309"/>
      <c r="N922" s="310">
        <v>95.35</v>
      </c>
      <c r="O922" s="310"/>
      <c r="P922" s="310"/>
    </row>
    <row r="923" spans="1:16" ht="32.25" customHeight="1" x14ac:dyDescent="0.2">
      <c r="A923" s="306" t="s">
        <v>147</v>
      </c>
      <c r="B923" s="307"/>
      <c r="C923" s="308" t="s">
        <v>942</v>
      </c>
      <c r="D923" s="308"/>
      <c r="E923" s="93" t="s">
        <v>282</v>
      </c>
      <c r="F923" s="93" t="s">
        <v>103</v>
      </c>
      <c r="G923" s="93" t="s">
        <v>866</v>
      </c>
      <c r="H923" s="93" t="s">
        <v>148</v>
      </c>
      <c r="I923" s="309">
        <v>6000000</v>
      </c>
      <c r="J923" s="309"/>
      <c r="K923" s="309"/>
      <c r="L923" s="309">
        <v>5721000</v>
      </c>
      <c r="M923" s="309"/>
      <c r="N923" s="310">
        <v>95.35</v>
      </c>
      <c r="O923" s="310"/>
      <c r="P923" s="310"/>
    </row>
    <row r="924" spans="1:16" ht="35.25" customHeight="1" x14ac:dyDescent="0.2">
      <c r="A924" s="306" t="s">
        <v>157</v>
      </c>
      <c r="B924" s="307"/>
      <c r="C924" s="308" t="s">
        <v>942</v>
      </c>
      <c r="D924" s="308"/>
      <c r="E924" s="93" t="s">
        <v>282</v>
      </c>
      <c r="F924" s="93" t="s">
        <v>103</v>
      </c>
      <c r="G924" s="93" t="s">
        <v>866</v>
      </c>
      <c r="H924" s="93" t="s">
        <v>158</v>
      </c>
      <c r="I924" s="309">
        <v>6000000</v>
      </c>
      <c r="J924" s="309"/>
      <c r="K924" s="309"/>
      <c r="L924" s="309">
        <v>5721000</v>
      </c>
      <c r="M924" s="309"/>
      <c r="N924" s="310">
        <v>95.35</v>
      </c>
      <c r="O924" s="310"/>
      <c r="P924" s="310"/>
    </row>
    <row r="925" spans="1:16" ht="24" customHeight="1" x14ac:dyDescent="0.2">
      <c r="A925" s="306" t="s">
        <v>98</v>
      </c>
      <c r="B925" s="307"/>
      <c r="C925" s="308" t="s">
        <v>942</v>
      </c>
      <c r="D925" s="308"/>
      <c r="E925" s="93" t="s">
        <v>282</v>
      </c>
      <c r="F925" s="93" t="s">
        <v>103</v>
      </c>
      <c r="G925" s="93" t="s">
        <v>99</v>
      </c>
      <c r="H925" s="93"/>
      <c r="I925" s="309">
        <v>8628000</v>
      </c>
      <c r="J925" s="309"/>
      <c r="K925" s="309"/>
      <c r="L925" s="309">
        <v>8628000</v>
      </c>
      <c r="M925" s="309"/>
      <c r="N925" s="310">
        <v>100</v>
      </c>
      <c r="O925" s="310"/>
      <c r="P925" s="310"/>
    </row>
    <row r="926" spans="1:16" ht="27" customHeight="1" x14ac:dyDescent="0.2">
      <c r="A926" s="306" t="s">
        <v>193</v>
      </c>
      <c r="B926" s="307"/>
      <c r="C926" s="308" t="s">
        <v>942</v>
      </c>
      <c r="D926" s="308"/>
      <c r="E926" s="93" t="s">
        <v>282</v>
      </c>
      <c r="F926" s="93" t="s">
        <v>103</v>
      </c>
      <c r="G926" s="93" t="s">
        <v>194</v>
      </c>
      <c r="H926" s="93"/>
      <c r="I926" s="309">
        <v>510000</v>
      </c>
      <c r="J926" s="309"/>
      <c r="K926" s="309"/>
      <c r="L926" s="309">
        <v>510000</v>
      </c>
      <c r="M926" s="309"/>
      <c r="N926" s="310">
        <v>100</v>
      </c>
      <c r="O926" s="310"/>
      <c r="P926" s="310"/>
    </row>
    <row r="927" spans="1:16" ht="26.25" customHeight="1" x14ac:dyDescent="0.2">
      <c r="A927" s="306" t="s">
        <v>147</v>
      </c>
      <c r="B927" s="307"/>
      <c r="C927" s="308" t="s">
        <v>942</v>
      </c>
      <c r="D927" s="308"/>
      <c r="E927" s="93" t="s">
        <v>282</v>
      </c>
      <c r="F927" s="93" t="s">
        <v>103</v>
      </c>
      <c r="G927" s="93" t="s">
        <v>194</v>
      </c>
      <c r="H927" s="93" t="s">
        <v>148</v>
      </c>
      <c r="I927" s="309">
        <v>510000</v>
      </c>
      <c r="J927" s="309"/>
      <c r="K927" s="309"/>
      <c r="L927" s="309">
        <v>510000</v>
      </c>
      <c r="M927" s="309"/>
      <c r="N927" s="310">
        <v>100</v>
      </c>
      <c r="O927" s="310"/>
      <c r="P927" s="310"/>
    </row>
    <row r="928" spans="1:16" ht="43.5" customHeight="1" x14ac:dyDescent="0.2">
      <c r="A928" s="306" t="s">
        <v>157</v>
      </c>
      <c r="B928" s="307"/>
      <c r="C928" s="308" t="s">
        <v>942</v>
      </c>
      <c r="D928" s="308"/>
      <c r="E928" s="93" t="s">
        <v>282</v>
      </c>
      <c r="F928" s="93" t="s">
        <v>103</v>
      </c>
      <c r="G928" s="93" t="s">
        <v>194</v>
      </c>
      <c r="H928" s="93" t="s">
        <v>158</v>
      </c>
      <c r="I928" s="309">
        <v>510000</v>
      </c>
      <c r="J928" s="309"/>
      <c r="K928" s="309"/>
      <c r="L928" s="309">
        <v>510000</v>
      </c>
      <c r="M928" s="309"/>
      <c r="N928" s="310">
        <v>100</v>
      </c>
      <c r="O928" s="310"/>
      <c r="P928" s="310"/>
    </row>
    <row r="929" spans="1:16" ht="32.25" customHeight="1" x14ac:dyDescent="0.2">
      <c r="A929" s="306" t="s">
        <v>867</v>
      </c>
      <c r="B929" s="307"/>
      <c r="C929" s="308" t="s">
        <v>942</v>
      </c>
      <c r="D929" s="308"/>
      <c r="E929" s="93" t="s">
        <v>282</v>
      </c>
      <c r="F929" s="93" t="s">
        <v>103</v>
      </c>
      <c r="G929" s="93" t="s">
        <v>868</v>
      </c>
      <c r="H929" s="93"/>
      <c r="I929" s="309">
        <v>8118000</v>
      </c>
      <c r="J929" s="309"/>
      <c r="K929" s="309"/>
      <c r="L929" s="309">
        <v>8118000</v>
      </c>
      <c r="M929" s="309"/>
      <c r="N929" s="310">
        <v>100</v>
      </c>
      <c r="O929" s="310"/>
      <c r="P929" s="310"/>
    </row>
    <row r="930" spans="1:16" ht="29.25" customHeight="1" x14ac:dyDescent="0.2">
      <c r="A930" s="306" t="s">
        <v>147</v>
      </c>
      <c r="B930" s="307"/>
      <c r="C930" s="308" t="s">
        <v>942</v>
      </c>
      <c r="D930" s="308"/>
      <c r="E930" s="93" t="s">
        <v>282</v>
      </c>
      <c r="F930" s="93" t="s">
        <v>103</v>
      </c>
      <c r="G930" s="93" t="s">
        <v>868</v>
      </c>
      <c r="H930" s="93" t="s">
        <v>148</v>
      </c>
      <c r="I930" s="309">
        <v>8118000</v>
      </c>
      <c r="J930" s="309"/>
      <c r="K930" s="309"/>
      <c r="L930" s="309">
        <v>8118000</v>
      </c>
      <c r="M930" s="309"/>
      <c r="N930" s="310">
        <v>100</v>
      </c>
      <c r="O930" s="310"/>
      <c r="P930" s="310"/>
    </row>
    <row r="931" spans="1:16" ht="30.75" customHeight="1" x14ac:dyDescent="0.2">
      <c r="A931" s="306" t="s">
        <v>157</v>
      </c>
      <c r="B931" s="307"/>
      <c r="C931" s="308" t="s">
        <v>942</v>
      </c>
      <c r="D931" s="308"/>
      <c r="E931" s="93" t="s">
        <v>282</v>
      </c>
      <c r="F931" s="93" t="s">
        <v>103</v>
      </c>
      <c r="G931" s="93" t="s">
        <v>868</v>
      </c>
      <c r="H931" s="93" t="s">
        <v>158</v>
      </c>
      <c r="I931" s="309">
        <v>8118000</v>
      </c>
      <c r="J931" s="309"/>
      <c r="K931" s="309"/>
      <c r="L931" s="309">
        <v>8118000</v>
      </c>
      <c r="M931" s="309"/>
      <c r="N931" s="310">
        <v>100</v>
      </c>
      <c r="O931" s="310"/>
      <c r="P931" s="310"/>
    </row>
    <row r="932" spans="1:16" ht="21.75" customHeight="1" x14ac:dyDescent="0.2">
      <c r="A932" s="420" t="s">
        <v>869</v>
      </c>
      <c r="B932" s="421"/>
      <c r="C932" s="375" t="s">
        <v>942</v>
      </c>
      <c r="D932" s="375"/>
      <c r="E932" s="97" t="s">
        <v>282</v>
      </c>
      <c r="F932" s="97" t="s">
        <v>115</v>
      </c>
      <c r="G932" s="97"/>
      <c r="H932" s="97"/>
      <c r="I932" s="376">
        <v>146221200</v>
      </c>
      <c r="J932" s="376"/>
      <c r="K932" s="376"/>
      <c r="L932" s="376">
        <v>146220222.84</v>
      </c>
      <c r="M932" s="376"/>
      <c r="N932" s="422">
        <v>99.999331724811455</v>
      </c>
      <c r="O932" s="422"/>
      <c r="P932" s="422"/>
    </row>
    <row r="933" spans="1:16" ht="33.75" customHeight="1" x14ac:dyDescent="0.2">
      <c r="A933" s="306" t="s">
        <v>131</v>
      </c>
      <c r="B933" s="307"/>
      <c r="C933" s="308" t="s">
        <v>942</v>
      </c>
      <c r="D933" s="308"/>
      <c r="E933" s="93" t="s">
        <v>282</v>
      </c>
      <c r="F933" s="93" t="s">
        <v>115</v>
      </c>
      <c r="G933" s="93" t="s">
        <v>132</v>
      </c>
      <c r="H933" s="93"/>
      <c r="I933" s="309">
        <v>146221200</v>
      </c>
      <c r="J933" s="309"/>
      <c r="K933" s="309"/>
      <c r="L933" s="309">
        <v>146220222.84</v>
      </c>
      <c r="M933" s="309"/>
      <c r="N933" s="310">
        <v>99.999331724811455</v>
      </c>
      <c r="O933" s="310"/>
      <c r="P933" s="310"/>
    </row>
    <row r="934" spans="1:16" ht="26.25" customHeight="1" x14ac:dyDescent="0.2">
      <c r="A934" s="306" t="s">
        <v>872</v>
      </c>
      <c r="B934" s="307"/>
      <c r="C934" s="308" t="s">
        <v>942</v>
      </c>
      <c r="D934" s="308"/>
      <c r="E934" s="93" t="s">
        <v>282</v>
      </c>
      <c r="F934" s="93" t="s">
        <v>115</v>
      </c>
      <c r="G934" s="93" t="s">
        <v>873</v>
      </c>
      <c r="H934" s="93"/>
      <c r="I934" s="309">
        <v>10960200</v>
      </c>
      <c r="J934" s="309"/>
      <c r="K934" s="309"/>
      <c r="L934" s="309">
        <v>10959996.6</v>
      </c>
      <c r="M934" s="309"/>
      <c r="N934" s="310">
        <v>99.998144194448997</v>
      </c>
      <c r="O934" s="310"/>
      <c r="P934" s="310"/>
    </row>
    <row r="935" spans="1:16" ht="55.5" customHeight="1" x14ac:dyDescent="0.2">
      <c r="A935" s="306" t="s">
        <v>874</v>
      </c>
      <c r="B935" s="307"/>
      <c r="C935" s="308" t="s">
        <v>942</v>
      </c>
      <c r="D935" s="308"/>
      <c r="E935" s="93" t="s">
        <v>282</v>
      </c>
      <c r="F935" s="93" t="s">
        <v>115</v>
      </c>
      <c r="G935" s="93" t="s">
        <v>875</v>
      </c>
      <c r="H935" s="93"/>
      <c r="I935" s="309">
        <v>10960200</v>
      </c>
      <c r="J935" s="309"/>
      <c r="K935" s="309"/>
      <c r="L935" s="309">
        <v>10959996.6</v>
      </c>
      <c r="M935" s="309"/>
      <c r="N935" s="310">
        <v>99.998144194448997</v>
      </c>
      <c r="O935" s="310"/>
      <c r="P935" s="310"/>
    </row>
    <row r="936" spans="1:16" ht="42.75" customHeight="1" x14ac:dyDescent="0.2">
      <c r="A936" s="306" t="s">
        <v>876</v>
      </c>
      <c r="B936" s="307"/>
      <c r="C936" s="308" t="s">
        <v>942</v>
      </c>
      <c r="D936" s="308"/>
      <c r="E936" s="93" t="s">
        <v>282</v>
      </c>
      <c r="F936" s="93" t="s">
        <v>115</v>
      </c>
      <c r="G936" s="93" t="s">
        <v>877</v>
      </c>
      <c r="H936" s="93"/>
      <c r="I936" s="309">
        <v>10960200</v>
      </c>
      <c r="J936" s="309"/>
      <c r="K936" s="309"/>
      <c r="L936" s="309">
        <v>10959996.6</v>
      </c>
      <c r="M936" s="309"/>
      <c r="N936" s="310">
        <v>99.998144194448997</v>
      </c>
      <c r="O936" s="310"/>
      <c r="P936" s="310"/>
    </row>
    <row r="937" spans="1:16" ht="27.75" customHeight="1" x14ac:dyDescent="0.2">
      <c r="A937" s="306" t="s">
        <v>147</v>
      </c>
      <c r="B937" s="307"/>
      <c r="C937" s="308" t="s">
        <v>942</v>
      </c>
      <c r="D937" s="308"/>
      <c r="E937" s="93" t="s">
        <v>282</v>
      </c>
      <c r="F937" s="93" t="s">
        <v>115</v>
      </c>
      <c r="G937" s="93" t="s">
        <v>877</v>
      </c>
      <c r="H937" s="93" t="s">
        <v>148</v>
      </c>
      <c r="I937" s="309">
        <v>10960200</v>
      </c>
      <c r="J937" s="309"/>
      <c r="K937" s="309"/>
      <c r="L937" s="309">
        <v>10959996.6</v>
      </c>
      <c r="M937" s="309"/>
      <c r="N937" s="310">
        <v>99.998144194448997</v>
      </c>
      <c r="O937" s="310"/>
      <c r="P937" s="310"/>
    </row>
    <row r="938" spans="1:16" ht="39" customHeight="1" x14ac:dyDescent="0.2">
      <c r="A938" s="306" t="s">
        <v>157</v>
      </c>
      <c r="B938" s="307"/>
      <c r="C938" s="308" t="s">
        <v>942</v>
      </c>
      <c r="D938" s="308"/>
      <c r="E938" s="93" t="s">
        <v>282</v>
      </c>
      <c r="F938" s="93" t="s">
        <v>115</v>
      </c>
      <c r="G938" s="93" t="s">
        <v>877</v>
      </c>
      <c r="H938" s="93" t="s">
        <v>158</v>
      </c>
      <c r="I938" s="309">
        <v>10960200</v>
      </c>
      <c r="J938" s="309"/>
      <c r="K938" s="309"/>
      <c r="L938" s="309">
        <v>10959996.6</v>
      </c>
      <c r="M938" s="309"/>
      <c r="N938" s="310">
        <v>99.998144194448997</v>
      </c>
      <c r="O938" s="310"/>
      <c r="P938" s="310"/>
    </row>
    <row r="939" spans="1:16" ht="69.75" customHeight="1" x14ac:dyDescent="0.2">
      <c r="A939" s="306" t="s">
        <v>878</v>
      </c>
      <c r="B939" s="307"/>
      <c r="C939" s="308" t="s">
        <v>942</v>
      </c>
      <c r="D939" s="308"/>
      <c r="E939" s="93" t="s">
        <v>282</v>
      </c>
      <c r="F939" s="93" t="s">
        <v>115</v>
      </c>
      <c r="G939" s="93" t="s">
        <v>879</v>
      </c>
      <c r="H939" s="93"/>
      <c r="I939" s="309">
        <v>135261000</v>
      </c>
      <c r="J939" s="309"/>
      <c r="K939" s="309"/>
      <c r="L939" s="309">
        <v>135260226.24000001</v>
      </c>
      <c r="M939" s="309"/>
      <c r="N939" s="310">
        <v>99.999427950406997</v>
      </c>
      <c r="O939" s="310"/>
      <c r="P939" s="310"/>
    </row>
    <row r="940" spans="1:16" ht="84.75" customHeight="1" x14ac:dyDescent="0.2">
      <c r="A940" s="306" t="s">
        <v>880</v>
      </c>
      <c r="B940" s="307"/>
      <c r="C940" s="308" t="s">
        <v>942</v>
      </c>
      <c r="D940" s="308"/>
      <c r="E940" s="93" t="s">
        <v>282</v>
      </c>
      <c r="F940" s="93" t="s">
        <v>115</v>
      </c>
      <c r="G940" s="93" t="s">
        <v>881</v>
      </c>
      <c r="H940" s="93"/>
      <c r="I940" s="309">
        <v>135261000</v>
      </c>
      <c r="J940" s="309"/>
      <c r="K940" s="309"/>
      <c r="L940" s="309">
        <v>135260226.24000001</v>
      </c>
      <c r="M940" s="309"/>
      <c r="N940" s="310">
        <v>99.999427950406997</v>
      </c>
      <c r="O940" s="310"/>
      <c r="P940" s="310"/>
    </row>
    <row r="941" spans="1:16" ht="63" customHeight="1" x14ac:dyDescent="0.2">
      <c r="A941" s="306" t="s">
        <v>882</v>
      </c>
      <c r="B941" s="307"/>
      <c r="C941" s="308" t="s">
        <v>942</v>
      </c>
      <c r="D941" s="308"/>
      <c r="E941" s="93" t="s">
        <v>282</v>
      </c>
      <c r="F941" s="93" t="s">
        <v>115</v>
      </c>
      <c r="G941" s="93" t="s">
        <v>883</v>
      </c>
      <c r="H941" s="93"/>
      <c r="I941" s="309">
        <v>135261000</v>
      </c>
      <c r="J941" s="309"/>
      <c r="K941" s="309"/>
      <c r="L941" s="309">
        <v>135260226.24000001</v>
      </c>
      <c r="M941" s="309"/>
      <c r="N941" s="310">
        <v>99.999427950406997</v>
      </c>
      <c r="O941" s="310"/>
      <c r="P941" s="310"/>
    </row>
    <row r="942" spans="1:16" ht="24.75" customHeight="1" x14ac:dyDescent="0.2">
      <c r="A942" s="306" t="s">
        <v>147</v>
      </c>
      <c r="B942" s="307"/>
      <c r="C942" s="308" t="s">
        <v>942</v>
      </c>
      <c r="D942" s="308"/>
      <c r="E942" s="93" t="s">
        <v>282</v>
      </c>
      <c r="F942" s="93" t="s">
        <v>115</v>
      </c>
      <c r="G942" s="93" t="s">
        <v>883</v>
      </c>
      <c r="H942" s="93" t="s">
        <v>148</v>
      </c>
      <c r="I942" s="309">
        <v>79938573</v>
      </c>
      <c r="J942" s="309"/>
      <c r="K942" s="309"/>
      <c r="L942" s="309">
        <v>79938573</v>
      </c>
      <c r="M942" s="309"/>
      <c r="N942" s="310">
        <v>100</v>
      </c>
      <c r="O942" s="310"/>
      <c r="P942" s="310"/>
    </row>
    <row r="943" spans="1:16" ht="39" customHeight="1" x14ac:dyDescent="0.2">
      <c r="A943" s="306" t="s">
        <v>157</v>
      </c>
      <c r="B943" s="307"/>
      <c r="C943" s="308" t="s">
        <v>942</v>
      </c>
      <c r="D943" s="308"/>
      <c r="E943" s="93" t="s">
        <v>282</v>
      </c>
      <c r="F943" s="93" t="s">
        <v>115</v>
      </c>
      <c r="G943" s="93" t="s">
        <v>883</v>
      </c>
      <c r="H943" s="93" t="s">
        <v>158</v>
      </c>
      <c r="I943" s="309">
        <v>79938573</v>
      </c>
      <c r="J943" s="309"/>
      <c r="K943" s="309"/>
      <c r="L943" s="309">
        <v>79938573</v>
      </c>
      <c r="M943" s="309"/>
      <c r="N943" s="310">
        <v>100</v>
      </c>
      <c r="O943" s="310"/>
      <c r="P943" s="310"/>
    </row>
    <row r="944" spans="1:16" ht="39" customHeight="1" x14ac:dyDescent="0.2">
      <c r="A944" s="306" t="s">
        <v>303</v>
      </c>
      <c r="B944" s="307"/>
      <c r="C944" s="308" t="s">
        <v>942</v>
      </c>
      <c r="D944" s="308"/>
      <c r="E944" s="93" t="s">
        <v>282</v>
      </c>
      <c r="F944" s="93" t="s">
        <v>115</v>
      </c>
      <c r="G944" s="93" t="s">
        <v>883</v>
      </c>
      <c r="H944" s="93" t="s">
        <v>304</v>
      </c>
      <c r="I944" s="309">
        <v>55322427</v>
      </c>
      <c r="J944" s="309"/>
      <c r="K944" s="309"/>
      <c r="L944" s="309">
        <v>55321653.240000002</v>
      </c>
      <c r="M944" s="309"/>
      <c r="N944" s="310">
        <v>99.998601362879469</v>
      </c>
      <c r="O944" s="310"/>
      <c r="P944" s="310"/>
    </row>
    <row r="945" spans="1:16" ht="22.5" customHeight="1" x14ac:dyDescent="0.2">
      <c r="A945" s="306" t="s">
        <v>305</v>
      </c>
      <c r="B945" s="307"/>
      <c r="C945" s="308" t="s">
        <v>942</v>
      </c>
      <c r="D945" s="308"/>
      <c r="E945" s="93" t="s">
        <v>282</v>
      </c>
      <c r="F945" s="93" t="s">
        <v>115</v>
      </c>
      <c r="G945" s="93" t="s">
        <v>883</v>
      </c>
      <c r="H945" s="93" t="s">
        <v>306</v>
      </c>
      <c r="I945" s="309">
        <v>55322427</v>
      </c>
      <c r="J945" s="309"/>
      <c r="K945" s="309"/>
      <c r="L945" s="309">
        <v>55321653.240000002</v>
      </c>
      <c r="M945" s="309"/>
      <c r="N945" s="310">
        <v>99.998601362879469</v>
      </c>
      <c r="O945" s="310"/>
      <c r="P945" s="310"/>
    </row>
    <row r="946" spans="1:16" ht="27.75" customHeight="1" x14ac:dyDescent="0.2">
      <c r="A946" s="420" t="s">
        <v>884</v>
      </c>
      <c r="B946" s="421"/>
      <c r="C946" s="375" t="s">
        <v>942</v>
      </c>
      <c r="D946" s="375"/>
      <c r="E946" s="97" t="s">
        <v>282</v>
      </c>
      <c r="F946" s="97" t="s">
        <v>186</v>
      </c>
      <c r="G946" s="97"/>
      <c r="H946" s="97"/>
      <c r="I946" s="376">
        <v>300000</v>
      </c>
      <c r="J946" s="376"/>
      <c r="K946" s="376"/>
      <c r="L946" s="376">
        <v>300000</v>
      </c>
      <c r="M946" s="376"/>
      <c r="N946" s="422">
        <v>100</v>
      </c>
      <c r="O946" s="422"/>
      <c r="P946" s="422"/>
    </row>
    <row r="947" spans="1:16" ht="33.75" customHeight="1" x14ac:dyDescent="0.2">
      <c r="A947" s="431" t="s">
        <v>116</v>
      </c>
      <c r="B947" s="432"/>
      <c r="C947" s="433" t="s">
        <v>942</v>
      </c>
      <c r="D947" s="433"/>
      <c r="E947" s="113" t="s">
        <v>282</v>
      </c>
      <c r="F947" s="113" t="s">
        <v>186</v>
      </c>
      <c r="G947" s="113" t="s">
        <v>117</v>
      </c>
      <c r="H947" s="113"/>
      <c r="I947" s="434">
        <v>300000</v>
      </c>
      <c r="J947" s="434"/>
      <c r="K947" s="434"/>
      <c r="L947" s="434">
        <v>300000</v>
      </c>
      <c r="M947" s="434"/>
      <c r="N947" s="435">
        <v>100</v>
      </c>
      <c r="O947" s="435"/>
      <c r="P947" s="435"/>
    </row>
    <row r="948" spans="1:16" ht="33" customHeight="1" x14ac:dyDescent="0.2">
      <c r="A948" s="431" t="s">
        <v>885</v>
      </c>
      <c r="B948" s="432"/>
      <c r="C948" s="433" t="s">
        <v>942</v>
      </c>
      <c r="D948" s="433"/>
      <c r="E948" s="113" t="s">
        <v>282</v>
      </c>
      <c r="F948" s="113" t="s">
        <v>186</v>
      </c>
      <c r="G948" s="113" t="s">
        <v>886</v>
      </c>
      <c r="H948" s="113"/>
      <c r="I948" s="434">
        <v>300000</v>
      </c>
      <c r="J948" s="434"/>
      <c r="K948" s="434"/>
      <c r="L948" s="434">
        <v>300000</v>
      </c>
      <c r="M948" s="434"/>
      <c r="N948" s="435">
        <v>100</v>
      </c>
      <c r="O948" s="435"/>
      <c r="P948" s="435"/>
    </row>
    <row r="949" spans="1:16" ht="45.75" customHeight="1" x14ac:dyDescent="0.2">
      <c r="A949" s="431" t="s">
        <v>887</v>
      </c>
      <c r="B949" s="432"/>
      <c r="C949" s="433" t="s">
        <v>942</v>
      </c>
      <c r="D949" s="433"/>
      <c r="E949" s="113" t="s">
        <v>282</v>
      </c>
      <c r="F949" s="113" t="s">
        <v>186</v>
      </c>
      <c r="G949" s="113" t="s">
        <v>888</v>
      </c>
      <c r="H949" s="113"/>
      <c r="I949" s="434">
        <v>300000</v>
      </c>
      <c r="J949" s="434"/>
      <c r="K949" s="434"/>
      <c r="L949" s="434">
        <v>300000</v>
      </c>
      <c r="M949" s="434"/>
      <c r="N949" s="435">
        <v>100</v>
      </c>
      <c r="O949" s="435"/>
      <c r="P949" s="435"/>
    </row>
    <row r="950" spans="1:16" ht="37.5" customHeight="1" x14ac:dyDescent="0.2">
      <c r="A950" s="306" t="s">
        <v>889</v>
      </c>
      <c r="B950" s="307"/>
      <c r="C950" s="308" t="s">
        <v>942</v>
      </c>
      <c r="D950" s="308"/>
      <c r="E950" s="93" t="s">
        <v>282</v>
      </c>
      <c r="F950" s="93" t="s">
        <v>186</v>
      </c>
      <c r="G950" s="93" t="s">
        <v>890</v>
      </c>
      <c r="H950" s="93"/>
      <c r="I950" s="309">
        <v>300000</v>
      </c>
      <c r="J950" s="309"/>
      <c r="K950" s="309"/>
      <c r="L950" s="309">
        <v>300000</v>
      </c>
      <c r="M950" s="309"/>
      <c r="N950" s="310">
        <v>100</v>
      </c>
      <c r="O950" s="310"/>
      <c r="P950" s="310"/>
    </row>
    <row r="951" spans="1:16" ht="39.75" customHeight="1" x14ac:dyDescent="0.2">
      <c r="A951" s="306" t="s">
        <v>215</v>
      </c>
      <c r="B951" s="307"/>
      <c r="C951" s="308" t="s">
        <v>942</v>
      </c>
      <c r="D951" s="308"/>
      <c r="E951" s="93" t="s">
        <v>282</v>
      </c>
      <c r="F951" s="93" t="s">
        <v>186</v>
      </c>
      <c r="G951" s="93" t="s">
        <v>890</v>
      </c>
      <c r="H951" s="93" t="s">
        <v>216</v>
      </c>
      <c r="I951" s="309">
        <v>300000</v>
      </c>
      <c r="J951" s="309"/>
      <c r="K951" s="309"/>
      <c r="L951" s="309">
        <v>300000</v>
      </c>
      <c r="M951" s="309"/>
      <c r="N951" s="310">
        <v>100</v>
      </c>
      <c r="O951" s="310"/>
      <c r="P951" s="310"/>
    </row>
    <row r="952" spans="1:16" ht="57.75" customHeight="1" x14ac:dyDescent="0.2">
      <c r="A952" s="306" t="s">
        <v>623</v>
      </c>
      <c r="B952" s="307"/>
      <c r="C952" s="308" t="s">
        <v>942</v>
      </c>
      <c r="D952" s="308"/>
      <c r="E952" s="93" t="s">
        <v>282</v>
      </c>
      <c r="F952" s="93" t="s">
        <v>186</v>
      </c>
      <c r="G952" s="93" t="s">
        <v>890</v>
      </c>
      <c r="H952" s="93" t="s">
        <v>624</v>
      </c>
      <c r="I952" s="309">
        <v>300000</v>
      </c>
      <c r="J952" s="309"/>
      <c r="K952" s="309"/>
      <c r="L952" s="309">
        <v>300000</v>
      </c>
      <c r="M952" s="309"/>
      <c r="N952" s="310">
        <v>100</v>
      </c>
      <c r="O952" s="310"/>
      <c r="P952" s="310"/>
    </row>
    <row r="953" spans="1:16" ht="29.25" customHeight="1" x14ac:dyDescent="0.2">
      <c r="A953" s="423" t="s">
        <v>891</v>
      </c>
      <c r="B953" s="424"/>
      <c r="C953" s="352" t="s">
        <v>942</v>
      </c>
      <c r="D953" s="352"/>
      <c r="E953" s="96" t="s">
        <v>192</v>
      </c>
      <c r="F953" s="96"/>
      <c r="G953" s="96"/>
      <c r="H953" s="96"/>
      <c r="I953" s="353">
        <v>203619706.47999999</v>
      </c>
      <c r="J953" s="353"/>
      <c r="K953" s="353"/>
      <c r="L953" s="353">
        <v>203411958.65000001</v>
      </c>
      <c r="M953" s="353"/>
      <c r="N953" s="425">
        <v>99.897972630649875</v>
      </c>
      <c r="O953" s="425"/>
      <c r="P953" s="425"/>
    </row>
    <row r="954" spans="1:16" ht="27" customHeight="1" x14ac:dyDescent="0.2">
      <c r="A954" s="312" t="s">
        <v>892</v>
      </c>
      <c r="B954" s="313"/>
      <c r="C954" s="314" t="s">
        <v>942</v>
      </c>
      <c r="D954" s="314"/>
      <c r="E954" s="94" t="s">
        <v>192</v>
      </c>
      <c r="F954" s="94" t="s">
        <v>83</v>
      </c>
      <c r="G954" s="94"/>
      <c r="H954" s="94"/>
      <c r="I954" s="315">
        <v>203619706.47999999</v>
      </c>
      <c r="J954" s="315"/>
      <c r="K954" s="315"/>
      <c r="L954" s="315">
        <v>203411958.65000001</v>
      </c>
      <c r="M954" s="315"/>
      <c r="N954" s="316">
        <v>99.897972630649875</v>
      </c>
      <c r="O954" s="316"/>
      <c r="P954" s="316"/>
    </row>
    <row r="955" spans="1:16" ht="29.25" customHeight="1" x14ac:dyDescent="0.2">
      <c r="A955" s="337" t="s">
        <v>893</v>
      </c>
      <c r="B955" s="338"/>
      <c r="C955" s="336" t="s">
        <v>942</v>
      </c>
      <c r="D955" s="336"/>
      <c r="E955" s="95" t="s">
        <v>192</v>
      </c>
      <c r="F955" s="95" t="s">
        <v>83</v>
      </c>
      <c r="G955" s="95" t="s">
        <v>894</v>
      </c>
      <c r="H955" s="95"/>
      <c r="I955" s="330">
        <v>203526770.88</v>
      </c>
      <c r="J955" s="330"/>
      <c r="K955" s="330"/>
      <c r="L955" s="330">
        <v>203319023.05000001</v>
      </c>
      <c r="M955" s="330"/>
      <c r="N955" s="331">
        <v>99.897926042307986</v>
      </c>
      <c r="O955" s="331"/>
      <c r="P955" s="331"/>
    </row>
    <row r="956" spans="1:16" ht="33.75" customHeight="1" x14ac:dyDescent="0.2">
      <c r="A956" s="306" t="s">
        <v>895</v>
      </c>
      <c r="B956" s="307"/>
      <c r="C956" s="308" t="s">
        <v>942</v>
      </c>
      <c r="D956" s="308"/>
      <c r="E956" s="93" t="s">
        <v>192</v>
      </c>
      <c r="F956" s="93" t="s">
        <v>83</v>
      </c>
      <c r="G956" s="93" t="s">
        <v>896</v>
      </c>
      <c r="H956" s="93"/>
      <c r="I956" s="309">
        <v>203526770.88</v>
      </c>
      <c r="J956" s="309"/>
      <c r="K956" s="309"/>
      <c r="L956" s="309">
        <v>203319023.05000001</v>
      </c>
      <c r="M956" s="309"/>
      <c r="N956" s="310">
        <v>99.897926042307986</v>
      </c>
      <c r="O956" s="310"/>
      <c r="P956" s="310"/>
    </row>
    <row r="957" spans="1:16" ht="65.25" customHeight="1" x14ac:dyDescent="0.2">
      <c r="A957" s="306" t="s">
        <v>897</v>
      </c>
      <c r="B957" s="307"/>
      <c r="C957" s="308" t="s">
        <v>942</v>
      </c>
      <c r="D957" s="308"/>
      <c r="E957" s="93" t="s">
        <v>192</v>
      </c>
      <c r="F957" s="93" t="s">
        <v>83</v>
      </c>
      <c r="G957" s="93" t="s">
        <v>898</v>
      </c>
      <c r="H957" s="93"/>
      <c r="I957" s="309">
        <v>203526770.88</v>
      </c>
      <c r="J957" s="309"/>
      <c r="K957" s="309"/>
      <c r="L957" s="309">
        <v>203319023.05000001</v>
      </c>
      <c r="M957" s="309"/>
      <c r="N957" s="310">
        <v>99.897926042307986</v>
      </c>
      <c r="O957" s="310"/>
      <c r="P957" s="310"/>
    </row>
    <row r="958" spans="1:16" ht="49.5" customHeight="1" x14ac:dyDescent="0.2">
      <c r="A958" s="306" t="s">
        <v>899</v>
      </c>
      <c r="B958" s="307"/>
      <c r="C958" s="308" t="s">
        <v>942</v>
      </c>
      <c r="D958" s="308"/>
      <c r="E958" s="93" t="s">
        <v>192</v>
      </c>
      <c r="F958" s="93" t="s">
        <v>83</v>
      </c>
      <c r="G958" s="93" t="s">
        <v>900</v>
      </c>
      <c r="H958" s="93"/>
      <c r="I958" s="309">
        <v>22108417.07</v>
      </c>
      <c r="J958" s="309"/>
      <c r="K958" s="309"/>
      <c r="L958" s="309">
        <v>21968312.879999999</v>
      </c>
      <c r="M958" s="309"/>
      <c r="N958" s="310">
        <v>99.366285747385703</v>
      </c>
      <c r="O958" s="310"/>
      <c r="P958" s="310"/>
    </row>
    <row r="959" spans="1:16" ht="36.75" customHeight="1" x14ac:dyDescent="0.2">
      <c r="A959" s="306" t="s">
        <v>110</v>
      </c>
      <c r="B959" s="307"/>
      <c r="C959" s="308" t="s">
        <v>942</v>
      </c>
      <c r="D959" s="308"/>
      <c r="E959" s="93" t="s">
        <v>192</v>
      </c>
      <c r="F959" s="93" t="s">
        <v>83</v>
      </c>
      <c r="G959" s="93" t="s">
        <v>900</v>
      </c>
      <c r="H959" s="93" t="s">
        <v>111</v>
      </c>
      <c r="I959" s="309">
        <v>22108417.07</v>
      </c>
      <c r="J959" s="309"/>
      <c r="K959" s="309"/>
      <c r="L959" s="309">
        <v>21968312.879999999</v>
      </c>
      <c r="M959" s="309"/>
      <c r="N959" s="310">
        <v>99.366285747385703</v>
      </c>
      <c r="O959" s="310"/>
      <c r="P959" s="310"/>
    </row>
    <row r="960" spans="1:16" ht="42" customHeight="1" x14ac:dyDescent="0.2">
      <c r="A960" s="306" t="s">
        <v>112</v>
      </c>
      <c r="B960" s="307"/>
      <c r="C960" s="308" t="s">
        <v>942</v>
      </c>
      <c r="D960" s="308"/>
      <c r="E960" s="93" t="s">
        <v>192</v>
      </c>
      <c r="F960" s="93" t="s">
        <v>83</v>
      </c>
      <c r="G960" s="93" t="s">
        <v>900</v>
      </c>
      <c r="H960" s="93" t="s">
        <v>113</v>
      </c>
      <c r="I960" s="309">
        <v>22108417.07</v>
      </c>
      <c r="J960" s="309"/>
      <c r="K960" s="309"/>
      <c r="L960" s="309">
        <v>21968312.879999999</v>
      </c>
      <c r="M960" s="309"/>
      <c r="N960" s="310">
        <v>99.366285747385703</v>
      </c>
      <c r="O960" s="310"/>
      <c r="P960" s="310"/>
    </row>
    <row r="961" spans="1:16" ht="47.25" customHeight="1" x14ac:dyDescent="0.2">
      <c r="A961" s="306" t="s">
        <v>901</v>
      </c>
      <c r="B961" s="307"/>
      <c r="C961" s="308" t="s">
        <v>942</v>
      </c>
      <c r="D961" s="308"/>
      <c r="E961" s="93" t="s">
        <v>192</v>
      </c>
      <c r="F961" s="93" t="s">
        <v>83</v>
      </c>
      <c r="G961" s="93" t="s">
        <v>902</v>
      </c>
      <c r="H961" s="93"/>
      <c r="I961" s="309">
        <v>181418353.81</v>
      </c>
      <c r="J961" s="309"/>
      <c r="K961" s="309"/>
      <c r="L961" s="309">
        <v>181350710.16999999</v>
      </c>
      <c r="M961" s="309"/>
      <c r="N961" s="310">
        <v>99.962714004079842</v>
      </c>
      <c r="O961" s="310"/>
      <c r="P961" s="310"/>
    </row>
    <row r="962" spans="1:16" ht="36" customHeight="1" x14ac:dyDescent="0.2">
      <c r="A962" s="306" t="s">
        <v>215</v>
      </c>
      <c r="B962" s="307"/>
      <c r="C962" s="308" t="s">
        <v>942</v>
      </c>
      <c r="D962" s="308"/>
      <c r="E962" s="93" t="s">
        <v>192</v>
      </c>
      <c r="F962" s="93" t="s">
        <v>83</v>
      </c>
      <c r="G962" s="93" t="s">
        <v>902</v>
      </c>
      <c r="H962" s="93" t="s">
        <v>216</v>
      </c>
      <c r="I962" s="309">
        <v>181418353.81</v>
      </c>
      <c r="J962" s="309"/>
      <c r="K962" s="309"/>
      <c r="L962" s="309">
        <v>181350710.16999999</v>
      </c>
      <c r="M962" s="309"/>
      <c r="N962" s="310">
        <v>99.962714004079842</v>
      </c>
      <c r="O962" s="310"/>
      <c r="P962" s="310"/>
    </row>
    <row r="963" spans="1:16" ht="33.75" customHeight="1" x14ac:dyDescent="0.2">
      <c r="A963" s="306" t="s">
        <v>231</v>
      </c>
      <c r="B963" s="307"/>
      <c r="C963" s="308" t="s">
        <v>942</v>
      </c>
      <c r="D963" s="308"/>
      <c r="E963" s="93" t="s">
        <v>192</v>
      </c>
      <c r="F963" s="93" t="s">
        <v>83</v>
      </c>
      <c r="G963" s="93" t="s">
        <v>902</v>
      </c>
      <c r="H963" s="93" t="s">
        <v>232</v>
      </c>
      <c r="I963" s="309">
        <v>181418353.81</v>
      </c>
      <c r="J963" s="309"/>
      <c r="K963" s="309"/>
      <c r="L963" s="309">
        <v>181350710.16999999</v>
      </c>
      <c r="M963" s="309"/>
      <c r="N963" s="310">
        <v>99.962714004079842</v>
      </c>
      <c r="O963" s="310"/>
      <c r="P963" s="310"/>
    </row>
    <row r="964" spans="1:16" ht="39.75" customHeight="1" x14ac:dyDescent="0.2">
      <c r="A964" s="306" t="s">
        <v>86</v>
      </c>
      <c r="B964" s="307"/>
      <c r="C964" s="308" t="s">
        <v>942</v>
      </c>
      <c r="D964" s="308"/>
      <c r="E964" s="93" t="s">
        <v>192</v>
      </c>
      <c r="F964" s="93" t="s">
        <v>83</v>
      </c>
      <c r="G964" s="93" t="s">
        <v>87</v>
      </c>
      <c r="H964" s="93"/>
      <c r="I964" s="309">
        <v>92935.6</v>
      </c>
      <c r="J964" s="309"/>
      <c r="K964" s="309"/>
      <c r="L964" s="309">
        <v>92935.6</v>
      </c>
      <c r="M964" s="309"/>
      <c r="N964" s="310">
        <v>100</v>
      </c>
      <c r="O964" s="310"/>
      <c r="P964" s="310"/>
    </row>
    <row r="965" spans="1:16" ht="40.5" customHeight="1" x14ac:dyDescent="0.2">
      <c r="A965" s="306" t="s">
        <v>139</v>
      </c>
      <c r="B965" s="307"/>
      <c r="C965" s="308" t="s">
        <v>942</v>
      </c>
      <c r="D965" s="308"/>
      <c r="E965" s="93" t="s">
        <v>192</v>
      </c>
      <c r="F965" s="93" t="s">
        <v>83</v>
      </c>
      <c r="G965" s="93" t="s">
        <v>140</v>
      </c>
      <c r="H965" s="93"/>
      <c r="I965" s="309">
        <v>92935.6</v>
      </c>
      <c r="J965" s="309"/>
      <c r="K965" s="309"/>
      <c r="L965" s="309">
        <v>92935.6</v>
      </c>
      <c r="M965" s="309"/>
      <c r="N965" s="310">
        <v>100</v>
      </c>
      <c r="O965" s="310"/>
      <c r="P965" s="310"/>
    </row>
    <row r="966" spans="1:16" ht="55.5" customHeight="1" x14ac:dyDescent="0.2">
      <c r="A966" s="306" t="s">
        <v>211</v>
      </c>
      <c r="B966" s="307"/>
      <c r="C966" s="308" t="s">
        <v>942</v>
      </c>
      <c r="D966" s="308"/>
      <c r="E966" s="93" t="s">
        <v>192</v>
      </c>
      <c r="F966" s="93" t="s">
        <v>83</v>
      </c>
      <c r="G966" s="93" t="s">
        <v>212</v>
      </c>
      <c r="H966" s="93"/>
      <c r="I966" s="309">
        <v>92935.6</v>
      </c>
      <c r="J966" s="309"/>
      <c r="K966" s="309"/>
      <c r="L966" s="309">
        <v>92935.6</v>
      </c>
      <c r="M966" s="309"/>
      <c r="N966" s="310">
        <v>100</v>
      </c>
      <c r="O966" s="310"/>
      <c r="P966" s="310"/>
    </row>
    <row r="967" spans="1:16" ht="54" customHeight="1" x14ac:dyDescent="0.2">
      <c r="A967" s="306" t="s">
        <v>213</v>
      </c>
      <c r="B967" s="307"/>
      <c r="C967" s="308" t="s">
        <v>942</v>
      </c>
      <c r="D967" s="308"/>
      <c r="E967" s="93" t="s">
        <v>192</v>
      </c>
      <c r="F967" s="93" t="s">
        <v>83</v>
      </c>
      <c r="G967" s="93" t="s">
        <v>214</v>
      </c>
      <c r="H967" s="93"/>
      <c r="I967" s="309">
        <v>92935.6</v>
      </c>
      <c r="J967" s="309"/>
      <c r="K967" s="309"/>
      <c r="L967" s="309">
        <v>92935.6</v>
      </c>
      <c r="M967" s="309"/>
      <c r="N967" s="310">
        <v>100</v>
      </c>
      <c r="O967" s="310"/>
      <c r="P967" s="310"/>
    </row>
    <row r="968" spans="1:16" ht="41.25" customHeight="1" x14ac:dyDescent="0.2">
      <c r="A968" s="306" t="s">
        <v>303</v>
      </c>
      <c r="B968" s="307"/>
      <c r="C968" s="308" t="s">
        <v>942</v>
      </c>
      <c r="D968" s="308"/>
      <c r="E968" s="93" t="s">
        <v>192</v>
      </c>
      <c r="F968" s="93" t="s">
        <v>83</v>
      </c>
      <c r="G968" s="93" t="s">
        <v>214</v>
      </c>
      <c r="H968" s="93" t="s">
        <v>304</v>
      </c>
      <c r="I968" s="309">
        <v>92935.6</v>
      </c>
      <c r="J968" s="309"/>
      <c r="K968" s="309"/>
      <c r="L968" s="309">
        <v>92935.6</v>
      </c>
      <c r="M968" s="309"/>
      <c r="N968" s="310">
        <v>100</v>
      </c>
      <c r="O968" s="310"/>
      <c r="P968" s="310"/>
    </row>
    <row r="969" spans="1:16" ht="32.25" customHeight="1" x14ac:dyDescent="0.2">
      <c r="A969" s="306" t="s">
        <v>305</v>
      </c>
      <c r="B969" s="307"/>
      <c r="C969" s="308" t="s">
        <v>942</v>
      </c>
      <c r="D969" s="308"/>
      <c r="E969" s="93" t="s">
        <v>192</v>
      </c>
      <c r="F969" s="93" t="s">
        <v>83</v>
      </c>
      <c r="G969" s="93" t="s">
        <v>214</v>
      </c>
      <c r="H969" s="93" t="s">
        <v>306</v>
      </c>
      <c r="I969" s="309">
        <v>92935.6</v>
      </c>
      <c r="J969" s="309"/>
      <c r="K969" s="309"/>
      <c r="L969" s="309">
        <v>92935.6</v>
      </c>
      <c r="M969" s="309"/>
      <c r="N969" s="310">
        <v>100</v>
      </c>
      <c r="O969" s="310"/>
      <c r="P969" s="310"/>
    </row>
    <row r="970" spans="1:16" ht="24" customHeight="1" x14ac:dyDescent="0.2">
      <c r="A970" s="423" t="s">
        <v>920</v>
      </c>
      <c r="B970" s="424"/>
      <c r="C970" s="352" t="s">
        <v>942</v>
      </c>
      <c r="D970" s="352"/>
      <c r="E970" s="96" t="s">
        <v>435</v>
      </c>
      <c r="F970" s="96"/>
      <c r="G970" s="96"/>
      <c r="H970" s="96"/>
      <c r="I970" s="353">
        <v>117244069</v>
      </c>
      <c r="J970" s="353"/>
      <c r="K970" s="353"/>
      <c r="L970" s="353">
        <v>116375519</v>
      </c>
      <c r="M970" s="353"/>
      <c r="N970" s="425">
        <v>99.259194936334055</v>
      </c>
      <c r="O970" s="425"/>
      <c r="P970" s="425"/>
    </row>
    <row r="971" spans="1:16" ht="26.25" customHeight="1" x14ac:dyDescent="0.2">
      <c r="A971" s="420" t="s">
        <v>921</v>
      </c>
      <c r="B971" s="421"/>
      <c r="C971" s="375" t="s">
        <v>942</v>
      </c>
      <c r="D971" s="375"/>
      <c r="E971" s="97" t="s">
        <v>435</v>
      </c>
      <c r="F971" s="97" t="s">
        <v>83</v>
      </c>
      <c r="G971" s="97"/>
      <c r="H971" s="97"/>
      <c r="I971" s="376">
        <v>59504076</v>
      </c>
      <c r="J971" s="376"/>
      <c r="K971" s="376"/>
      <c r="L971" s="376">
        <v>59492076</v>
      </c>
      <c r="M971" s="376"/>
      <c r="N971" s="422">
        <v>99.979833314275808</v>
      </c>
      <c r="O971" s="422"/>
      <c r="P971" s="422"/>
    </row>
    <row r="972" spans="1:16" ht="66.75" customHeight="1" x14ac:dyDescent="0.2">
      <c r="A972" s="306" t="s">
        <v>233</v>
      </c>
      <c r="B972" s="307"/>
      <c r="C972" s="308" t="s">
        <v>942</v>
      </c>
      <c r="D972" s="308"/>
      <c r="E972" s="93" t="s">
        <v>435</v>
      </c>
      <c r="F972" s="93" t="s">
        <v>83</v>
      </c>
      <c r="G972" s="93" t="s">
        <v>234</v>
      </c>
      <c r="H972" s="93"/>
      <c r="I972" s="309">
        <v>59504076</v>
      </c>
      <c r="J972" s="309"/>
      <c r="K972" s="309"/>
      <c r="L972" s="309">
        <v>59492076</v>
      </c>
      <c r="M972" s="309"/>
      <c r="N972" s="310">
        <v>99.979833314275808</v>
      </c>
      <c r="O972" s="310"/>
      <c r="P972" s="310"/>
    </row>
    <row r="973" spans="1:16" ht="71.25" customHeight="1" x14ac:dyDescent="0.2">
      <c r="A973" s="306" t="s">
        <v>235</v>
      </c>
      <c r="B973" s="307"/>
      <c r="C973" s="308" t="s">
        <v>942</v>
      </c>
      <c r="D973" s="308"/>
      <c r="E973" s="93" t="s">
        <v>435</v>
      </c>
      <c r="F973" s="93" t="s">
        <v>83</v>
      </c>
      <c r="G973" s="93" t="s">
        <v>236</v>
      </c>
      <c r="H973" s="93"/>
      <c r="I973" s="309">
        <v>59504076</v>
      </c>
      <c r="J973" s="309"/>
      <c r="K973" s="309"/>
      <c r="L973" s="309">
        <v>59492076</v>
      </c>
      <c r="M973" s="309"/>
      <c r="N973" s="310">
        <v>99.979833314275808</v>
      </c>
      <c r="O973" s="310"/>
      <c r="P973" s="310"/>
    </row>
    <row r="974" spans="1:16" ht="60.75" customHeight="1" x14ac:dyDescent="0.2">
      <c r="A974" s="306" t="s">
        <v>922</v>
      </c>
      <c r="B974" s="307"/>
      <c r="C974" s="308" t="s">
        <v>942</v>
      </c>
      <c r="D974" s="308"/>
      <c r="E974" s="93" t="s">
        <v>435</v>
      </c>
      <c r="F974" s="93" t="s">
        <v>83</v>
      </c>
      <c r="G974" s="93" t="s">
        <v>923</v>
      </c>
      <c r="H974" s="93"/>
      <c r="I974" s="309">
        <v>59504076</v>
      </c>
      <c r="J974" s="309"/>
      <c r="K974" s="309"/>
      <c r="L974" s="309">
        <v>59492076</v>
      </c>
      <c r="M974" s="309"/>
      <c r="N974" s="310">
        <v>99.979833314275808</v>
      </c>
      <c r="O974" s="310"/>
      <c r="P974" s="310"/>
    </row>
    <row r="975" spans="1:16" ht="160.5" customHeight="1" x14ac:dyDescent="0.2">
      <c r="A975" s="306" t="s">
        <v>924</v>
      </c>
      <c r="B975" s="307"/>
      <c r="C975" s="308" t="s">
        <v>942</v>
      </c>
      <c r="D975" s="308"/>
      <c r="E975" s="93" t="s">
        <v>435</v>
      </c>
      <c r="F975" s="93" t="s">
        <v>83</v>
      </c>
      <c r="G975" s="93" t="s">
        <v>925</v>
      </c>
      <c r="H975" s="93"/>
      <c r="I975" s="309">
        <v>59504076</v>
      </c>
      <c r="J975" s="309"/>
      <c r="K975" s="309"/>
      <c r="L975" s="309">
        <v>59492076</v>
      </c>
      <c r="M975" s="309"/>
      <c r="N975" s="310">
        <v>99.979833314275808</v>
      </c>
      <c r="O975" s="310"/>
      <c r="P975" s="310"/>
    </row>
    <row r="976" spans="1:16" ht="42" customHeight="1" x14ac:dyDescent="0.2">
      <c r="A976" s="306" t="s">
        <v>110</v>
      </c>
      <c r="B976" s="307"/>
      <c r="C976" s="308" t="s">
        <v>942</v>
      </c>
      <c r="D976" s="308"/>
      <c r="E976" s="93" t="s">
        <v>435</v>
      </c>
      <c r="F976" s="93" t="s">
        <v>83</v>
      </c>
      <c r="G976" s="93" t="s">
        <v>925</v>
      </c>
      <c r="H976" s="93" t="s">
        <v>111</v>
      </c>
      <c r="I976" s="309">
        <v>480000</v>
      </c>
      <c r="J976" s="309"/>
      <c r="K976" s="309"/>
      <c r="L976" s="309">
        <v>468000</v>
      </c>
      <c r="M976" s="309"/>
      <c r="N976" s="310">
        <v>97.5</v>
      </c>
      <c r="O976" s="310"/>
      <c r="P976" s="310"/>
    </row>
    <row r="977" spans="1:16" ht="42.75" customHeight="1" x14ac:dyDescent="0.2">
      <c r="A977" s="306" t="s">
        <v>112</v>
      </c>
      <c r="B977" s="307"/>
      <c r="C977" s="308" t="s">
        <v>942</v>
      </c>
      <c r="D977" s="308"/>
      <c r="E977" s="93" t="s">
        <v>435</v>
      </c>
      <c r="F977" s="93" t="s">
        <v>83</v>
      </c>
      <c r="G977" s="93" t="s">
        <v>925</v>
      </c>
      <c r="H977" s="93" t="s">
        <v>113</v>
      </c>
      <c r="I977" s="309">
        <v>480000</v>
      </c>
      <c r="J977" s="309"/>
      <c r="K977" s="309"/>
      <c r="L977" s="309">
        <v>468000</v>
      </c>
      <c r="M977" s="309"/>
      <c r="N977" s="310">
        <v>97.5</v>
      </c>
      <c r="O977" s="310"/>
      <c r="P977" s="310"/>
    </row>
    <row r="978" spans="1:16" ht="43.5" customHeight="1" x14ac:dyDescent="0.2">
      <c r="A978" s="306" t="s">
        <v>215</v>
      </c>
      <c r="B978" s="307"/>
      <c r="C978" s="308" t="s">
        <v>942</v>
      </c>
      <c r="D978" s="308"/>
      <c r="E978" s="93" t="s">
        <v>435</v>
      </c>
      <c r="F978" s="93" t="s">
        <v>83</v>
      </c>
      <c r="G978" s="93" t="s">
        <v>925</v>
      </c>
      <c r="H978" s="93" t="s">
        <v>216</v>
      </c>
      <c r="I978" s="309">
        <v>59024076</v>
      </c>
      <c r="J978" s="309"/>
      <c r="K978" s="309"/>
      <c r="L978" s="309">
        <v>59024076</v>
      </c>
      <c r="M978" s="309"/>
      <c r="N978" s="310">
        <v>100</v>
      </c>
      <c r="O978" s="310"/>
      <c r="P978" s="310"/>
    </row>
    <row r="979" spans="1:16" ht="24.75" customHeight="1" x14ac:dyDescent="0.2">
      <c r="A979" s="306" t="s">
        <v>231</v>
      </c>
      <c r="B979" s="307"/>
      <c r="C979" s="308" t="s">
        <v>942</v>
      </c>
      <c r="D979" s="308"/>
      <c r="E979" s="93" t="s">
        <v>435</v>
      </c>
      <c r="F979" s="93" t="s">
        <v>83</v>
      </c>
      <c r="G979" s="93" t="s">
        <v>925</v>
      </c>
      <c r="H979" s="93" t="s">
        <v>232</v>
      </c>
      <c r="I979" s="309">
        <v>59024076</v>
      </c>
      <c r="J979" s="309"/>
      <c r="K979" s="309"/>
      <c r="L979" s="309">
        <v>59024076</v>
      </c>
      <c r="M979" s="309"/>
      <c r="N979" s="310">
        <v>100</v>
      </c>
      <c r="O979" s="310"/>
      <c r="P979" s="310"/>
    </row>
    <row r="980" spans="1:16" ht="29.25" customHeight="1" x14ac:dyDescent="0.2">
      <c r="A980" s="420" t="s">
        <v>926</v>
      </c>
      <c r="B980" s="421"/>
      <c r="C980" s="375" t="s">
        <v>942</v>
      </c>
      <c r="D980" s="375"/>
      <c r="E980" s="97" t="s">
        <v>435</v>
      </c>
      <c r="F980" s="97" t="s">
        <v>85</v>
      </c>
      <c r="G980" s="97"/>
      <c r="H980" s="97"/>
      <c r="I980" s="376">
        <v>23500000</v>
      </c>
      <c r="J980" s="376"/>
      <c r="K980" s="376"/>
      <c r="L980" s="376">
        <v>22779100</v>
      </c>
      <c r="M980" s="376"/>
      <c r="N980" s="422">
        <v>96.932340425531919</v>
      </c>
      <c r="O980" s="422"/>
      <c r="P980" s="422"/>
    </row>
    <row r="981" spans="1:16" ht="66.75" customHeight="1" x14ac:dyDescent="0.2">
      <c r="A981" s="431" t="s">
        <v>233</v>
      </c>
      <c r="B981" s="432"/>
      <c r="C981" s="433" t="s">
        <v>942</v>
      </c>
      <c r="D981" s="433"/>
      <c r="E981" s="113" t="s">
        <v>435</v>
      </c>
      <c r="F981" s="113" t="s">
        <v>85</v>
      </c>
      <c r="G981" s="113" t="s">
        <v>234</v>
      </c>
      <c r="H981" s="113"/>
      <c r="I981" s="434">
        <v>23500000</v>
      </c>
      <c r="J981" s="434"/>
      <c r="K981" s="434"/>
      <c r="L981" s="434">
        <v>22779100</v>
      </c>
      <c r="M981" s="434"/>
      <c r="N981" s="435">
        <v>96.932340425531919</v>
      </c>
      <c r="O981" s="435"/>
      <c r="P981" s="435"/>
    </row>
    <row r="982" spans="1:16" ht="84" customHeight="1" x14ac:dyDescent="0.2">
      <c r="A982" s="306" t="s">
        <v>235</v>
      </c>
      <c r="B982" s="307"/>
      <c r="C982" s="308" t="s">
        <v>942</v>
      </c>
      <c r="D982" s="308"/>
      <c r="E982" s="93" t="s">
        <v>435</v>
      </c>
      <c r="F982" s="93" t="s">
        <v>85</v>
      </c>
      <c r="G982" s="93" t="s">
        <v>236</v>
      </c>
      <c r="H982" s="93"/>
      <c r="I982" s="309">
        <v>23500000</v>
      </c>
      <c r="J982" s="309"/>
      <c r="K982" s="309"/>
      <c r="L982" s="309">
        <v>22779100</v>
      </c>
      <c r="M982" s="309"/>
      <c r="N982" s="310">
        <v>96.932340425531919</v>
      </c>
      <c r="O982" s="310"/>
      <c r="P982" s="310"/>
    </row>
    <row r="983" spans="1:16" ht="63.75" customHeight="1" x14ac:dyDescent="0.2">
      <c r="A983" s="306" t="s">
        <v>922</v>
      </c>
      <c r="B983" s="307"/>
      <c r="C983" s="308" t="s">
        <v>942</v>
      </c>
      <c r="D983" s="308"/>
      <c r="E983" s="93" t="s">
        <v>435</v>
      </c>
      <c r="F983" s="93" t="s">
        <v>85</v>
      </c>
      <c r="G983" s="93" t="s">
        <v>923</v>
      </c>
      <c r="H983" s="93"/>
      <c r="I983" s="309">
        <v>23500000</v>
      </c>
      <c r="J983" s="309"/>
      <c r="K983" s="309"/>
      <c r="L983" s="309">
        <v>22779100</v>
      </c>
      <c r="M983" s="309"/>
      <c r="N983" s="310">
        <v>96.932340425531919</v>
      </c>
      <c r="O983" s="310"/>
      <c r="P983" s="310"/>
    </row>
    <row r="984" spans="1:16" ht="158.25" customHeight="1" x14ac:dyDescent="0.2">
      <c r="A984" s="306" t="s">
        <v>924</v>
      </c>
      <c r="B984" s="307"/>
      <c r="C984" s="308" t="s">
        <v>942</v>
      </c>
      <c r="D984" s="308"/>
      <c r="E984" s="93" t="s">
        <v>435</v>
      </c>
      <c r="F984" s="93" t="s">
        <v>85</v>
      </c>
      <c r="G984" s="93" t="s">
        <v>925</v>
      </c>
      <c r="H984" s="93"/>
      <c r="I984" s="309">
        <v>23500000</v>
      </c>
      <c r="J984" s="309"/>
      <c r="K984" s="309"/>
      <c r="L984" s="309">
        <v>22779100</v>
      </c>
      <c r="M984" s="309"/>
      <c r="N984" s="310">
        <v>96.932340425531919</v>
      </c>
      <c r="O984" s="310"/>
      <c r="P984" s="310"/>
    </row>
    <row r="985" spans="1:16" ht="45" customHeight="1" x14ac:dyDescent="0.2">
      <c r="A985" s="306" t="s">
        <v>110</v>
      </c>
      <c r="B985" s="307"/>
      <c r="C985" s="308" t="s">
        <v>942</v>
      </c>
      <c r="D985" s="308"/>
      <c r="E985" s="93" t="s">
        <v>435</v>
      </c>
      <c r="F985" s="93" t="s">
        <v>85</v>
      </c>
      <c r="G985" s="93" t="s">
        <v>925</v>
      </c>
      <c r="H985" s="93" t="s">
        <v>111</v>
      </c>
      <c r="I985" s="309">
        <v>7306600</v>
      </c>
      <c r="J985" s="309"/>
      <c r="K985" s="309"/>
      <c r="L985" s="309">
        <v>6585700</v>
      </c>
      <c r="M985" s="309"/>
      <c r="N985" s="310">
        <v>90.133577861111874</v>
      </c>
      <c r="O985" s="310"/>
      <c r="P985" s="310"/>
    </row>
    <row r="986" spans="1:16" ht="46.5" customHeight="1" x14ac:dyDescent="0.2">
      <c r="A986" s="306" t="s">
        <v>112</v>
      </c>
      <c r="B986" s="307"/>
      <c r="C986" s="308" t="s">
        <v>942</v>
      </c>
      <c r="D986" s="308"/>
      <c r="E986" s="93" t="s">
        <v>435</v>
      </c>
      <c r="F986" s="93" t="s">
        <v>85</v>
      </c>
      <c r="G986" s="93" t="s">
        <v>925</v>
      </c>
      <c r="H986" s="93" t="s">
        <v>113</v>
      </c>
      <c r="I986" s="309">
        <v>7306600</v>
      </c>
      <c r="J986" s="309"/>
      <c r="K986" s="309"/>
      <c r="L986" s="309">
        <v>6585700</v>
      </c>
      <c r="M986" s="309"/>
      <c r="N986" s="310">
        <v>90.133577861111874</v>
      </c>
      <c r="O986" s="310"/>
      <c r="P986" s="310"/>
    </row>
    <row r="987" spans="1:16" ht="42" customHeight="1" x14ac:dyDescent="0.2">
      <c r="A987" s="306" t="s">
        <v>215</v>
      </c>
      <c r="B987" s="307"/>
      <c r="C987" s="308" t="s">
        <v>942</v>
      </c>
      <c r="D987" s="308"/>
      <c r="E987" s="93" t="s">
        <v>435</v>
      </c>
      <c r="F987" s="93" t="s">
        <v>85</v>
      </c>
      <c r="G987" s="93" t="s">
        <v>925</v>
      </c>
      <c r="H987" s="93" t="s">
        <v>216</v>
      </c>
      <c r="I987" s="309">
        <v>16193400</v>
      </c>
      <c r="J987" s="309"/>
      <c r="K987" s="309"/>
      <c r="L987" s="309">
        <v>16193400</v>
      </c>
      <c r="M987" s="309"/>
      <c r="N987" s="310">
        <v>100</v>
      </c>
      <c r="O987" s="310"/>
      <c r="P987" s="310"/>
    </row>
    <row r="988" spans="1:16" ht="32.25" customHeight="1" x14ac:dyDescent="0.2">
      <c r="A988" s="306" t="s">
        <v>231</v>
      </c>
      <c r="B988" s="307"/>
      <c r="C988" s="308" t="s">
        <v>942</v>
      </c>
      <c r="D988" s="308"/>
      <c r="E988" s="93" t="s">
        <v>435</v>
      </c>
      <c r="F988" s="93" t="s">
        <v>85</v>
      </c>
      <c r="G988" s="93" t="s">
        <v>925</v>
      </c>
      <c r="H988" s="93" t="s">
        <v>232</v>
      </c>
      <c r="I988" s="309">
        <v>16193400</v>
      </c>
      <c r="J988" s="309"/>
      <c r="K988" s="309"/>
      <c r="L988" s="309">
        <v>16193400</v>
      </c>
      <c r="M988" s="309"/>
      <c r="N988" s="310">
        <v>100</v>
      </c>
      <c r="O988" s="310"/>
      <c r="P988" s="310"/>
    </row>
    <row r="989" spans="1:16" ht="33" customHeight="1" x14ac:dyDescent="0.2">
      <c r="A989" s="420" t="s">
        <v>927</v>
      </c>
      <c r="B989" s="421"/>
      <c r="C989" s="375" t="s">
        <v>942</v>
      </c>
      <c r="D989" s="375"/>
      <c r="E989" s="97" t="s">
        <v>435</v>
      </c>
      <c r="F989" s="97" t="s">
        <v>115</v>
      </c>
      <c r="G989" s="97"/>
      <c r="H989" s="97"/>
      <c r="I989" s="376">
        <v>34239993</v>
      </c>
      <c r="J989" s="376"/>
      <c r="K989" s="376"/>
      <c r="L989" s="376">
        <v>34104343</v>
      </c>
      <c r="M989" s="376"/>
      <c r="N989" s="422">
        <v>99.603825853585889</v>
      </c>
      <c r="O989" s="422"/>
      <c r="P989" s="422"/>
    </row>
    <row r="990" spans="1:16" ht="66" customHeight="1" x14ac:dyDescent="0.2">
      <c r="A990" s="306" t="s">
        <v>233</v>
      </c>
      <c r="B990" s="307"/>
      <c r="C990" s="308" t="s">
        <v>942</v>
      </c>
      <c r="D990" s="308"/>
      <c r="E990" s="93" t="s">
        <v>435</v>
      </c>
      <c r="F990" s="93" t="s">
        <v>115</v>
      </c>
      <c r="G990" s="93" t="s">
        <v>234</v>
      </c>
      <c r="H990" s="93"/>
      <c r="I990" s="309">
        <v>16460893</v>
      </c>
      <c r="J990" s="309"/>
      <c r="K990" s="309"/>
      <c r="L990" s="309">
        <v>16325243</v>
      </c>
      <c r="M990" s="309"/>
      <c r="N990" s="310">
        <v>99.17592563173821</v>
      </c>
      <c r="O990" s="310"/>
      <c r="P990" s="310"/>
    </row>
    <row r="991" spans="1:16" ht="79.5" customHeight="1" x14ac:dyDescent="0.2">
      <c r="A991" s="306" t="s">
        <v>235</v>
      </c>
      <c r="B991" s="307"/>
      <c r="C991" s="308" t="s">
        <v>942</v>
      </c>
      <c r="D991" s="308"/>
      <c r="E991" s="93" t="s">
        <v>435</v>
      </c>
      <c r="F991" s="93" t="s">
        <v>115</v>
      </c>
      <c r="G991" s="93" t="s">
        <v>236</v>
      </c>
      <c r="H991" s="93"/>
      <c r="I991" s="309">
        <v>16460893</v>
      </c>
      <c r="J991" s="309"/>
      <c r="K991" s="309"/>
      <c r="L991" s="309">
        <v>16325243</v>
      </c>
      <c r="M991" s="309"/>
      <c r="N991" s="310">
        <v>99.17592563173821</v>
      </c>
      <c r="O991" s="310"/>
      <c r="P991" s="310"/>
    </row>
    <row r="992" spans="1:16" ht="59.25" customHeight="1" x14ac:dyDescent="0.2">
      <c r="A992" s="306" t="s">
        <v>922</v>
      </c>
      <c r="B992" s="307"/>
      <c r="C992" s="308" t="s">
        <v>942</v>
      </c>
      <c r="D992" s="308"/>
      <c r="E992" s="93" t="s">
        <v>435</v>
      </c>
      <c r="F992" s="93" t="s">
        <v>115</v>
      </c>
      <c r="G992" s="93" t="s">
        <v>923</v>
      </c>
      <c r="H992" s="93"/>
      <c r="I992" s="309">
        <v>14685500</v>
      </c>
      <c r="J992" s="309"/>
      <c r="K992" s="309"/>
      <c r="L992" s="309">
        <v>14549850</v>
      </c>
      <c r="M992" s="309"/>
      <c r="N992" s="310">
        <v>99.076299751455522</v>
      </c>
      <c r="O992" s="310"/>
      <c r="P992" s="310"/>
    </row>
    <row r="993" spans="1:16" ht="159" customHeight="1" x14ac:dyDescent="0.2">
      <c r="A993" s="306" t="s">
        <v>924</v>
      </c>
      <c r="B993" s="307"/>
      <c r="C993" s="308" t="s">
        <v>942</v>
      </c>
      <c r="D993" s="308"/>
      <c r="E993" s="93" t="s">
        <v>435</v>
      </c>
      <c r="F993" s="93" t="s">
        <v>115</v>
      </c>
      <c r="G993" s="93" t="s">
        <v>925</v>
      </c>
      <c r="H993" s="93"/>
      <c r="I993" s="309">
        <v>14685500</v>
      </c>
      <c r="J993" s="309"/>
      <c r="K993" s="309"/>
      <c r="L993" s="309">
        <v>14549850</v>
      </c>
      <c r="M993" s="309"/>
      <c r="N993" s="310">
        <v>99.076299751455522</v>
      </c>
      <c r="O993" s="310"/>
      <c r="P993" s="310"/>
    </row>
    <row r="994" spans="1:16" ht="37.5" customHeight="1" x14ac:dyDescent="0.2">
      <c r="A994" s="306" t="s">
        <v>110</v>
      </c>
      <c r="B994" s="307"/>
      <c r="C994" s="308" t="s">
        <v>942</v>
      </c>
      <c r="D994" s="308"/>
      <c r="E994" s="93" t="s">
        <v>435</v>
      </c>
      <c r="F994" s="93" t="s">
        <v>115</v>
      </c>
      <c r="G994" s="93" t="s">
        <v>925</v>
      </c>
      <c r="H994" s="93" t="s">
        <v>111</v>
      </c>
      <c r="I994" s="309">
        <v>2991000</v>
      </c>
      <c r="J994" s="309"/>
      <c r="K994" s="309"/>
      <c r="L994" s="309">
        <v>2855350</v>
      </c>
      <c r="M994" s="309"/>
      <c r="N994" s="310">
        <v>95.46472751588098</v>
      </c>
      <c r="O994" s="310"/>
      <c r="P994" s="310"/>
    </row>
    <row r="995" spans="1:16" ht="43.5" customHeight="1" x14ac:dyDescent="0.2">
      <c r="A995" s="306" t="s">
        <v>112</v>
      </c>
      <c r="B995" s="307"/>
      <c r="C995" s="308" t="s">
        <v>942</v>
      </c>
      <c r="D995" s="308"/>
      <c r="E995" s="93" t="s">
        <v>435</v>
      </c>
      <c r="F995" s="93" t="s">
        <v>115</v>
      </c>
      <c r="G995" s="93" t="s">
        <v>925</v>
      </c>
      <c r="H995" s="93" t="s">
        <v>113</v>
      </c>
      <c r="I995" s="309">
        <v>2991000</v>
      </c>
      <c r="J995" s="309"/>
      <c r="K995" s="309"/>
      <c r="L995" s="309">
        <v>2855350</v>
      </c>
      <c r="M995" s="309"/>
      <c r="N995" s="310">
        <v>95.46472751588098</v>
      </c>
      <c r="O995" s="310"/>
      <c r="P995" s="310"/>
    </row>
    <row r="996" spans="1:16" ht="36" customHeight="1" x14ac:dyDescent="0.2">
      <c r="A996" s="306" t="s">
        <v>215</v>
      </c>
      <c r="B996" s="307"/>
      <c r="C996" s="308" t="s">
        <v>942</v>
      </c>
      <c r="D996" s="308"/>
      <c r="E996" s="93" t="s">
        <v>435</v>
      </c>
      <c r="F996" s="93" t="s">
        <v>115</v>
      </c>
      <c r="G996" s="93" t="s">
        <v>925</v>
      </c>
      <c r="H996" s="93" t="s">
        <v>216</v>
      </c>
      <c r="I996" s="309">
        <v>11694500</v>
      </c>
      <c r="J996" s="309"/>
      <c r="K996" s="309"/>
      <c r="L996" s="309">
        <v>11694500</v>
      </c>
      <c r="M996" s="309"/>
      <c r="N996" s="310">
        <v>100</v>
      </c>
      <c r="O996" s="310"/>
      <c r="P996" s="310"/>
    </row>
    <row r="997" spans="1:16" ht="26.25" customHeight="1" x14ac:dyDescent="0.2">
      <c r="A997" s="306" t="s">
        <v>231</v>
      </c>
      <c r="B997" s="307"/>
      <c r="C997" s="308" t="s">
        <v>942</v>
      </c>
      <c r="D997" s="308"/>
      <c r="E997" s="93" t="s">
        <v>435</v>
      </c>
      <c r="F997" s="93" t="s">
        <v>115</v>
      </c>
      <c r="G997" s="93" t="s">
        <v>925</v>
      </c>
      <c r="H997" s="93" t="s">
        <v>232</v>
      </c>
      <c r="I997" s="309">
        <v>11694500</v>
      </c>
      <c r="J997" s="309"/>
      <c r="K997" s="309"/>
      <c r="L997" s="309">
        <v>11694500</v>
      </c>
      <c r="M997" s="309"/>
      <c r="N997" s="310">
        <v>100</v>
      </c>
      <c r="O997" s="310"/>
      <c r="P997" s="310"/>
    </row>
    <row r="998" spans="1:16" ht="35.25" customHeight="1" x14ac:dyDescent="0.2">
      <c r="A998" s="306" t="s">
        <v>237</v>
      </c>
      <c r="B998" s="307"/>
      <c r="C998" s="308" t="s">
        <v>942</v>
      </c>
      <c r="D998" s="308"/>
      <c r="E998" s="93" t="s">
        <v>435</v>
      </c>
      <c r="F998" s="93" t="s">
        <v>115</v>
      </c>
      <c r="G998" s="93" t="s">
        <v>238</v>
      </c>
      <c r="H998" s="93"/>
      <c r="I998" s="309">
        <v>1775393</v>
      </c>
      <c r="J998" s="309"/>
      <c r="K998" s="309"/>
      <c r="L998" s="309">
        <v>1775393</v>
      </c>
      <c r="M998" s="309"/>
      <c r="N998" s="310">
        <v>100</v>
      </c>
      <c r="O998" s="310"/>
      <c r="P998" s="310"/>
    </row>
    <row r="999" spans="1:16" ht="78" customHeight="1" x14ac:dyDescent="0.2">
      <c r="A999" s="306" t="s">
        <v>239</v>
      </c>
      <c r="B999" s="307"/>
      <c r="C999" s="308" t="s">
        <v>942</v>
      </c>
      <c r="D999" s="308"/>
      <c r="E999" s="93" t="s">
        <v>435</v>
      </c>
      <c r="F999" s="93" t="s">
        <v>115</v>
      </c>
      <c r="G999" s="93" t="s">
        <v>240</v>
      </c>
      <c r="H999" s="93"/>
      <c r="I999" s="309">
        <v>1775393</v>
      </c>
      <c r="J999" s="309"/>
      <c r="K999" s="309"/>
      <c r="L999" s="309">
        <v>1775393</v>
      </c>
      <c r="M999" s="309"/>
      <c r="N999" s="310">
        <v>100</v>
      </c>
      <c r="O999" s="310"/>
      <c r="P999" s="310"/>
    </row>
    <row r="1000" spans="1:16" ht="36" customHeight="1" x14ac:dyDescent="0.2">
      <c r="A1000" s="306" t="s">
        <v>110</v>
      </c>
      <c r="B1000" s="307"/>
      <c r="C1000" s="308" t="s">
        <v>942</v>
      </c>
      <c r="D1000" s="308"/>
      <c r="E1000" s="93" t="s">
        <v>435</v>
      </c>
      <c r="F1000" s="93" t="s">
        <v>115</v>
      </c>
      <c r="G1000" s="93" t="s">
        <v>240</v>
      </c>
      <c r="H1000" s="93" t="s">
        <v>111</v>
      </c>
      <c r="I1000" s="309">
        <v>775393</v>
      </c>
      <c r="J1000" s="309"/>
      <c r="K1000" s="309"/>
      <c r="L1000" s="309">
        <v>775393</v>
      </c>
      <c r="M1000" s="309"/>
      <c r="N1000" s="310">
        <v>100</v>
      </c>
      <c r="O1000" s="310"/>
      <c r="P1000" s="310"/>
    </row>
    <row r="1001" spans="1:16" ht="45" customHeight="1" x14ac:dyDescent="0.2">
      <c r="A1001" s="306" t="s">
        <v>112</v>
      </c>
      <c r="B1001" s="307"/>
      <c r="C1001" s="308" t="s">
        <v>942</v>
      </c>
      <c r="D1001" s="308"/>
      <c r="E1001" s="93" t="s">
        <v>435</v>
      </c>
      <c r="F1001" s="93" t="s">
        <v>115</v>
      </c>
      <c r="G1001" s="93" t="s">
        <v>240</v>
      </c>
      <c r="H1001" s="93" t="s">
        <v>113</v>
      </c>
      <c r="I1001" s="309">
        <v>775393</v>
      </c>
      <c r="J1001" s="309"/>
      <c r="K1001" s="309"/>
      <c r="L1001" s="309">
        <v>775393</v>
      </c>
      <c r="M1001" s="309"/>
      <c r="N1001" s="310">
        <v>100</v>
      </c>
      <c r="O1001" s="310"/>
      <c r="P1001" s="310"/>
    </row>
    <row r="1002" spans="1:16" ht="37.5" customHeight="1" x14ac:dyDescent="0.2">
      <c r="A1002" s="306" t="s">
        <v>215</v>
      </c>
      <c r="B1002" s="307"/>
      <c r="C1002" s="308" t="s">
        <v>942</v>
      </c>
      <c r="D1002" s="308"/>
      <c r="E1002" s="93" t="s">
        <v>435</v>
      </c>
      <c r="F1002" s="93" t="s">
        <v>115</v>
      </c>
      <c r="G1002" s="93" t="s">
        <v>240</v>
      </c>
      <c r="H1002" s="93" t="s">
        <v>216</v>
      </c>
      <c r="I1002" s="309">
        <v>1000000</v>
      </c>
      <c r="J1002" s="309"/>
      <c r="K1002" s="309"/>
      <c r="L1002" s="309">
        <v>1000000</v>
      </c>
      <c r="M1002" s="309"/>
      <c r="N1002" s="310">
        <v>100</v>
      </c>
      <c r="O1002" s="310"/>
      <c r="P1002" s="310"/>
    </row>
    <row r="1003" spans="1:16" ht="21" customHeight="1" x14ac:dyDescent="0.2">
      <c r="A1003" s="306" t="s">
        <v>231</v>
      </c>
      <c r="B1003" s="307"/>
      <c r="C1003" s="308" t="s">
        <v>942</v>
      </c>
      <c r="D1003" s="308"/>
      <c r="E1003" s="93" t="s">
        <v>435</v>
      </c>
      <c r="F1003" s="93" t="s">
        <v>115</v>
      </c>
      <c r="G1003" s="93" t="s">
        <v>240</v>
      </c>
      <c r="H1003" s="93" t="s">
        <v>232</v>
      </c>
      <c r="I1003" s="309">
        <v>1000000</v>
      </c>
      <c r="J1003" s="309"/>
      <c r="K1003" s="309"/>
      <c r="L1003" s="309">
        <v>1000000</v>
      </c>
      <c r="M1003" s="309"/>
      <c r="N1003" s="310">
        <v>100</v>
      </c>
      <c r="O1003" s="310"/>
      <c r="P1003" s="310"/>
    </row>
    <row r="1004" spans="1:16" ht="36.75" customHeight="1" x14ac:dyDescent="0.2">
      <c r="A1004" s="306" t="s">
        <v>159</v>
      </c>
      <c r="B1004" s="307"/>
      <c r="C1004" s="308" t="s">
        <v>942</v>
      </c>
      <c r="D1004" s="308"/>
      <c r="E1004" s="93" t="s">
        <v>435</v>
      </c>
      <c r="F1004" s="93" t="s">
        <v>115</v>
      </c>
      <c r="G1004" s="93" t="s">
        <v>160</v>
      </c>
      <c r="H1004" s="93"/>
      <c r="I1004" s="309">
        <v>17779100</v>
      </c>
      <c r="J1004" s="309"/>
      <c r="K1004" s="309"/>
      <c r="L1004" s="309">
        <v>17779100</v>
      </c>
      <c r="M1004" s="309"/>
      <c r="N1004" s="310">
        <v>100</v>
      </c>
      <c r="O1004" s="310"/>
      <c r="P1004" s="310"/>
    </row>
    <row r="1005" spans="1:16" ht="63" customHeight="1" x14ac:dyDescent="0.2">
      <c r="A1005" s="306" t="s">
        <v>424</v>
      </c>
      <c r="B1005" s="307"/>
      <c r="C1005" s="308" t="s">
        <v>942</v>
      </c>
      <c r="D1005" s="308"/>
      <c r="E1005" s="93" t="s">
        <v>435</v>
      </c>
      <c r="F1005" s="93" t="s">
        <v>115</v>
      </c>
      <c r="G1005" s="93" t="s">
        <v>425</v>
      </c>
      <c r="H1005" s="93"/>
      <c r="I1005" s="309">
        <v>17779100</v>
      </c>
      <c r="J1005" s="309"/>
      <c r="K1005" s="309"/>
      <c r="L1005" s="309">
        <v>17779100</v>
      </c>
      <c r="M1005" s="309"/>
      <c r="N1005" s="310">
        <v>100</v>
      </c>
      <c r="O1005" s="310"/>
      <c r="P1005" s="310"/>
    </row>
    <row r="1006" spans="1:16" ht="36.75" customHeight="1" x14ac:dyDescent="0.2">
      <c r="A1006" s="306" t="s">
        <v>426</v>
      </c>
      <c r="B1006" s="307"/>
      <c r="C1006" s="308" t="s">
        <v>942</v>
      </c>
      <c r="D1006" s="308"/>
      <c r="E1006" s="93" t="s">
        <v>435</v>
      </c>
      <c r="F1006" s="93" t="s">
        <v>115</v>
      </c>
      <c r="G1006" s="93" t="s">
        <v>427</v>
      </c>
      <c r="H1006" s="93"/>
      <c r="I1006" s="309">
        <v>17779100</v>
      </c>
      <c r="J1006" s="309"/>
      <c r="K1006" s="309"/>
      <c r="L1006" s="309">
        <v>17779100</v>
      </c>
      <c r="M1006" s="309"/>
      <c r="N1006" s="310">
        <v>100</v>
      </c>
      <c r="O1006" s="310"/>
      <c r="P1006" s="310"/>
    </row>
    <row r="1007" spans="1:16" ht="30" customHeight="1" x14ac:dyDescent="0.2">
      <c r="A1007" s="306" t="s">
        <v>428</v>
      </c>
      <c r="B1007" s="307"/>
      <c r="C1007" s="308" t="s">
        <v>942</v>
      </c>
      <c r="D1007" s="308"/>
      <c r="E1007" s="93" t="s">
        <v>435</v>
      </c>
      <c r="F1007" s="93" t="s">
        <v>115</v>
      </c>
      <c r="G1007" s="93" t="s">
        <v>429</v>
      </c>
      <c r="H1007" s="93"/>
      <c r="I1007" s="309">
        <v>17779100</v>
      </c>
      <c r="J1007" s="309"/>
      <c r="K1007" s="309"/>
      <c r="L1007" s="309">
        <v>17779100</v>
      </c>
      <c r="M1007" s="309"/>
      <c r="N1007" s="310">
        <v>100</v>
      </c>
      <c r="O1007" s="310"/>
      <c r="P1007" s="310"/>
    </row>
    <row r="1008" spans="1:16" ht="44.25" customHeight="1" x14ac:dyDescent="0.2">
      <c r="A1008" s="306" t="s">
        <v>215</v>
      </c>
      <c r="B1008" s="307"/>
      <c r="C1008" s="308" t="s">
        <v>942</v>
      </c>
      <c r="D1008" s="308"/>
      <c r="E1008" s="93" t="s">
        <v>435</v>
      </c>
      <c r="F1008" s="93" t="s">
        <v>115</v>
      </c>
      <c r="G1008" s="93" t="s">
        <v>429</v>
      </c>
      <c r="H1008" s="93" t="s">
        <v>216</v>
      </c>
      <c r="I1008" s="309">
        <v>17779100</v>
      </c>
      <c r="J1008" s="309"/>
      <c r="K1008" s="309"/>
      <c r="L1008" s="309">
        <v>17779100</v>
      </c>
      <c r="M1008" s="309"/>
      <c r="N1008" s="310">
        <v>100</v>
      </c>
      <c r="O1008" s="310"/>
      <c r="P1008" s="310"/>
    </row>
    <row r="1009" spans="1:16" ht="24.75" customHeight="1" x14ac:dyDescent="0.2">
      <c r="A1009" s="306" t="s">
        <v>231</v>
      </c>
      <c r="B1009" s="307"/>
      <c r="C1009" s="308" t="s">
        <v>942</v>
      </c>
      <c r="D1009" s="308"/>
      <c r="E1009" s="93" t="s">
        <v>435</v>
      </c>
      <c r="F1009" s="93" t="s">
        <v>115</v>
      </c>
      <c r="G1009" s="93" t="s">
        <v>429</v>
      </c>
      <c r="H1009" s="93" t="s">
        <v>232</v>
      </c>
      <c r="I1009" s="309">
        <v>17779100</v>
      </c>
      <c r="J1009" s="309"/>
      <c r="K1009" s="309"/>
      <c r="L1009" s="309">
        <v>17779100</v>
      </c>
      <c r="M1009" s="309"/>
      <c r="N1009" s="310">
        <v>100</v>
      </c>
      <c r="O1009" s="310"/>
      <c r="P1009" s="310"/>
    </row>
    <row r="1010" spans="1:16" ht="28.5" customHeight="1" x14ac:dyDescent="0.2">
      <c r="A1010" s="423" t="s">
        <v>928</v>
      </c>
      <c r="B1010" s="424"/>
      <c r="C1010" s="352" t="s">
        <v>942</v>
      </c>
      <c r="D1010" s="352"/>
      <c r="E1010" s="96" t="s">
        <v>200</v>
      </c>
      <c r="F1010" s="96"/>
      <c r="G1010" s="96"/>
      <c r="H1010" s="96"/>
      <c r="I1010" s="353">
        <v>57567981</v>
      </c>
      <c r="J1010" s="353"/>
      <c r="K1010" s="353"/>
      <c r="L1010" s="353">
        <v>55481170.990000002</v>
      </c>
      <c r="M1010" s="353"/>
      <c r="N1010" s="425">
        <v>96.375050898519447</v>
      </c>
      <c r="O1010" s="425"/>
      <c r="P1010" s="425"/>
    </row>
    <row r="1011" spans="1:16" ht="37.5" customHeight="1" x14ac:dyDescent="0.2">
      <c r="A1011" s="420" t="s">
        <v>929</v>
      </c>
      <c r="B1011" s="421"/>
      <c r="C1011" s="375" t="s">
        <v>942</v>
      </c>
      <c r="D1011" s="375"/>
      <c r="E1011" s="97" t="s">
        <v>200</v>
      </c>
      <c r="F1011" s="97" t="s">
        <v>83</v>
      </c>
      <c r="G1011" s="97"/>
      <c r="H1011" s="97"/>
      <c r="I1011" s="376">
        <v>57567981</v>
      </c>
      <c r="J1011" s="376"/>
      <c r="K1011" s="376"/>
      <c r="L1011" s="376">
        <v>55481170.990000002</v>
      </c>
      <c r="M1011" s="376"/>
      <c r="N1011" s="422">
        <v>96.375050898519447</v>
      </c>
      <c r="O1011" s="422"/>
      <c r="P1011" s="422"/>
    </row>
    <row r="1012" spans="1:16" ht="35.25" customHeight="1" x14ac:dyDescent="0.2">
      <c r="A1012" s="306" t="s">
        <v>86</v>
      </c>
      <c r="B1012" s="307"/>
      <c r="C1012" s="308" t="s">
        <v>942</v>
      </c>
      <c r="D1012" s="308"/>
      <c r="E1012" s="93" t="s">
        <v>200</v>
      </c>
      <c r="F1012" s="93" t="s">
        <v>83</v>
      </c>
      <c r="G1012" s="93" t="s">
        <v>87</v>
      </c>
      <c r="H1012" s="93"/>
      <c r="I1012" s="309">
        <v>57567981</v>
      </c>
      <c r="J1012" s="309"/>
      <c r="K1012" s="309"/>
      <c r="L1012" s="309">
        <v>55481170.990000002</v>
      </c>
      <c r="M1012" s="309"/>
      <c r="N1012" s="310">
        <v>96.375050898519447</v>
      </c>
      <c r="O1012" s="310"/>
      <c r="P1012" s="310"/>
    </row>
    <row r="1013" spans="1:16" ht="30.75" customHeight="1" x14ac:dyDescent="0.2">
      <c r="A1013" s="306" t="s">
        <v>930</v>
      </c>
      <c r="B1013" s="307"/>
      <c r="C1013" s="308" t="s">
        <v>942</v>
      </c>
      <c r="D1013" s="308"/>
      <c r="E1013" s="93" t="s">
        <v>200</v>
      </c>
      <c r="F1013" s="93" t="s">
        <v>83</v>
      </c>
      <c r="G1013" s="93" t="s">
        <v>931</v>
      </c>
      <c r="H1013" s="93"/>
      <c r="I1013" s="309">
        <v>57567981</v>
      </c>
      <c r="J1013" s="309"/>
      <c r="K1013" s="309"/>
      <c r="L1013" s="309">
        <v>55481170.990000002</v>
      </c>
      <c r="M1013" s="309"/>
      <c r="N1013" s="310">
        <v>96.375050898519447</v>
      </c>
      <c r="O1013" s="310"/>
      <c r="P1013" s="310"/>
    </row>
    <row r="1014" spans="1:16" ht="35.25" customHeight="1" x14ac:dyDescent="0.2">
      <c r="A1014" s="306" t="s">
        <v>932</v>
      </c>
      <c r="B1014" s="307"/>
      <c r="C1014" s="308" t="s">
        <v>942</v>
      </c>
      <c r="D1014" s="308"/>
      <c r="E1014" s="93" t="s">
        <v>200</v>
      </c>
      <c r="F1014" s="93" t="s">
        <v>83</v>
      </c>
      <c r="G1014" s="93" t="s">
        <v>933</v>
      </c>
      <c r="H1014" s="93"/>
      <c r="I1014" s="309">
        <v>57567981</v>
      </c>
      <c r="J1014" s="309"/>
      <c r="K1014" s="309"/>
      <c r="L1014" s="309">
        <v>55481170.990000002</v>
      </c>
      <c r="M1014" s="309"/>
      <c r="N1014" s="310">
        <v>96.375050898519447</v>
      </c>
      <c r="O1014" s="310"/>
      <c r="P1014" s="310"/>
    </row>
    <row r="1015" spans="1:16" ht="30.75" customHeight="1" x14ac:dyDescent="0.2">
      <c r="A1015" s="306" t="s">
        <v>934</v>
      </c>
      <c r="B1015" s="307"/>
      <c r="C1015" s="308" t="s">
        <v>942</v>
      </c>
      <c r="D1015" s="308"/>
      <c r="E1015" s="93" t="s">
        <v>200</v>
      </c>
      <c r="F1015" s="93" t="s">
        <v>83</v>
      </c>
      <c r="G1015" s="93" t="s">
        <v>935</v>
      </c>
      <c r="H1015" s="93"/>
      <c r="I1015" s="309">
        <v>57567981</v>
      </c>
      <c r="J1015" s="309"/>
      <c r="K1015" s="309"/>
      <c r="L1015" s="309">
        <v>55481170.990000002</v>
      </c>
      <c r="M1015" s="309"/>
      <c r="N1015" s="310">
        <v>96.375050898519447</v>
      </c>
      <c r="O1015" s="310"/>
      <c r="P1015" s="310"/>
    </row>
    <row r="1016" spans="1:16" ht="24.75" customHeight="1" x14ac:dyDescent="0.2">
      <c r="A1016" s="306" t="s">
        <v>928</v>
      </c>
      <c r="B1016" s="307"/>
      <c r="C1016" s="308" t="s">
        <v>942</v>
      </c>
      <c r="D1016" s="308"/>
      <c r="E1016" s="93" t="s">
        <v>200</v>
      </c>
      <c r="F1016" s="93" t="s">
        <v>83</v>
      </c>
      <c r="G1016" s="93" t="s">
        <v>935</v>
      </c>
      <c r="H1016" s="93" t="s">
        <v>936</v>
      </c>
      <c r="I1016" s="309">
        <v>57567981</v>
      </c>
      <c r="J1016" s="309"/>
      <c r="K1016" s="309"/>
      <c r="L1016" s="309">
        <v>55481170.990000002</v>
      </c>
      <c r="M1016" s="309"/>
      <c r="N1016" s="310">
        <v>96.375050898519447</v>
      </c>
      <c r="O1016" s="310"/>
      <c r="P1016" s="310"/>
    </row>
    <row r="1017" spans="1:16" ht="33.75" customHeight="1" x14ac:dyDescent="0.2">
      <c r="A1017" s="306" t="s">
        <v>934</v>
      </c>
      <c r="B1017" s="307"/>
      <c r="C1017" s="308" t="s">
        <v>942</v>
      </c>
      <c r="D1017" s="308"/>
      <c r="E1017" s="93" t="s">
        <v>200</v>
      </c>
      <c r="F1017" s="93" t="s">
        <v>83</v>
      </c>
      <c r="G1017" s="93" t="s">
        <v>935</v>
      </c>
      <c r="H1017" s="93" t="s">
        <v>937</v>
      </c>
      <c r="I1017" s="309">
        <v>57567981</v>
      </c>
      <c r="J1017" s="309"/>
      <c r="K1017" s="309"/>
      <c r="L1017" s="309">
        <v>55481170.990000002</v>
      </c>
      <c r="M1017" s="309"/>
      <c r="N1017" s="310">
        <v>96.375050898519447</v>
      </c>
      <c r="O1017" s="310"/>
      <c r="P1017" s="310"/>
    </row>
    <row r="1018" spans="1:16" ht="30.75" customHeight="1" x14ac:dyDescent="0.2">
      <c r="A1018" s="426" t="s">
        <v>943</v>
      </c>
      <c r="B1018" s="427"/>
      <c r="C1018" s="428" t="s">
        <v>944</v>
      </c>
      <c r="D1018" s="428"/>
      <c r="E1018" s="114"/>
      <c r="F1018" s="114"/>
      <c r="G1018" s="114"/>
      <c r="H1018" s="114"/>
      <c r="I1018" s="429">
        <v>20674862.609999999</v>
      </c>
      <c r="J1018" s="429"/>
      <c r="K1018" s="429"/>
      <c r="L1018" s="429">
        <v>20207357.25</v>
      </c>
      <c r="M1018" s="429"/>
      <c r="N1018" s="430">
        <v>97.738774042571492</v>
      </c>
      <c r="O1018" s="430"/>
      <c r="P1018" s="430"/>
    </row>
    <row r="1019" spans="1:16" ht="30.75" customHeight="1" x14ac:dyDescent="0.2">
      <c r="A1019" s="423" t="s">
        <v>82</v>
      </c>
      <c r="B1019" s="424"/>
      <c r="C1019" s="352" t="s">
        <v>944</v>
      </c>
      <c r="D1019" s="352"/>
      <c r="E1019" s="96" t="s">
        <v>83</v>
      </c>
      <c r="F1019" s="96"/>
      <c r="G1019" s="96"/>
      <c r="H1019" s="96"/>
      <c r="I1019" s="353">
        <v>20674862.609999999</v>
      </c>
      <c r="J1019" s="353"/>
      <c r="K1019" s="353"/>
      <c r="L1019" s="353">
        <v>20207357.25</v>
      </c>
      <c r="M1019" s="353"/>
      <c r="N1019" s="425">
        <v>97.738774042571492</v>
      </c>
      <c r="O1019" s="425"/>
      <c r="P1019" s="425"/>
    </row>
    <row r="1020" spans="1:16" ht="84" customHeight="1" x14ac:dyDescent="0.2">
      <c r="A1020" s="420" t="s">
        <v>102</v>
      </c>
      <c r="B1020" s="421"/>
      <c r="C1020" s="375" t="s">
        <v>944</v>
      </c>
      <c r="D1020" s="375"/>
      <c r="E1020" s="97" t="s">
        <v>83</v>
      </c>
      <c r="F1020" s="97" t="s">
        <v>103</v>
      </c>
      <c r="G1020" s="97"/>
      <c r="H1020" s="97"/>
      <c r="I1020" s="376">
        <v>20674862.609999999</v>
      </c>
      <c r="J1020" s="376"/>
      <c r="K1020" s="376"/>
      <c r="L1020" s="376">
        <v>20207357.25</v>
      </c>
      <c r="M1020" s="376"/>
      <c r="N1020" s="422">
        <v>97.738774042571492</v>
      </c>
      <c r="O1020" s="422"/>
      <c r="P1020" s="422"/>
    </row>
    <row r="1021" spans="1:16" ht="39" customHeight="1" x14ac:dyDescent="0.2">
      <c r="A1021" s="306" t="s">
        <v>104</v>
      </c>
      <c r="B1021" s="307"/>
      <c r="C1021" s="308" t="s">
        <v>944</v>
      </c>
      <c r="D1021" s="308"/>
      <c r="E1021" s="93" t="s">
        <v>83</v>
      </c>
      <c r="F1021" s="93" t="s">
        <v>103</v>
      </c>
      <c r="G1021" s="93" t="s">
        <v>105</v>
      </c>
      <c r="H1021" s="93"/>
      <c r="I1021" s="309">
        <v>20674862.609999999</v>
      </c>
      <c r="J1021" s="309"/>
      <c r="K1021" s="309"/>
      <c r="L1021" s="309">
        <v>20207357.25</v>
      </c>
      <c r="M1021" s="309"/>
      <c r="N1021" s="310">
        <v>97.738774042571492</v>
      </c>
      <c r="O1021" s="310"/>
      <c r="P1021" s="310"/>
    </row>
    <row r="1022" spans="1:16" ht="36" customHeight="1" x14ac:dyDescent="0.2">
      <c r="A1022" s="306" t="s">
        <v>106</v>
      </c>
      <c r="B1022" s="307"/>
      <c r="C1022" s="308" t="s">
        <v>944</v>
      </c>
      <c r="D1022" s="308"/>
      <c r="E1022" s="93" t="s">
        <v>83</v>
      </c>
      <c r="F1022" s="93" t="s">
        <v>103</v>
      </c>
      <c r="G1022" s="93" t="s">
        <v>107</v>
      </c>
      <c r="H1022" s="93"/>
      <c r="I1022" s="309">
        <v>6112783.9299999997</v>
      </c>
      <c r="J1022" s="309"/>
      <c r="K1022" s="309"/>
      <c r="L1022" s="309">
        <v>6111549.1200000001</v>
      </c>
      <c r="M1022" s="309"/>
      <c r="N1022" s="310">
        <v>99.979799547732426</v>
      </c>
      <c r="O1022" s="310"/>
      <c r="P1022" s="310"/>
    </row>
    <row r="1023" spans="1:16" ht="72.75" customHeight="1" x14ac:dyDescent="0.2">
      <c r="A1023" s="306" t="s">
        <v>94</v>
      </c>
      <c r="B1023" s="307"/>
      <c r="C1023" s="308" t="s">
        <v>944</v>
      </c>
      <c r="D1023" s="308"/>
      <c r="E1023" s="93" t="s">
        <v>83</v>
      </c>
      <c r="F1023" s="93" t="s">
        <v>103</v>
      </c>
      <c r="G1023" s="93" t="s">
        <v>107</v>
      </c>
      <c r="H1023" s="93" t="s">
        <v>95</v>
      </c>
      <c r="I1023" s="309">
        <v>6112783.9299999997</v>
      </c>
      <c r="J1023" s="309"/>
      <c r="K1023" s="309"/>
      <c r="L1023" s="309">
        <v>6111549.1200000001</v>
      </c>
      <c r="M1023" s="309"/>
      <c r="N1023" s="310">
        <v>99.979799547732426</v>
      </c>
      <c r="O1023" s="310"/>
      <c r="P1023" s="310"/>
    </row>
    <row r="1024" spans="1:16" ht="40.5" customHeight="1" x14ac:dyDescent="0.2">
      <c r="A1024" s="306" t="s">
        <v>96</v>
      </c>
      <c r="B1024" s="307"/>
      <c r="C1024" s="308" t="s">
        <v>944</v>
      </c>
      <c r="D1024" s="308"/>
      <c r="E1024" s="93" t="s">
        <v>83</v>
      </c>
      <c r="F1024" s="93" t="s">
        <v>103</v>
      </c>
      <c r="G1024" s="93" t="s">
        <v>107</v>
      </c>
      <c r="H1024" s="93" t="s">
        <v>97</v>
      </c>
      <c r="I1024" s="309">
        <v>6112783.9299999997</v>
      </c>
      <c r="J1024" s="309"/>
      <c r="K1024" s="309"/>
      <c r="L1024" s="309">
        <v>6111549.1200000001</v>
      </c>
      <c r="M1024" s="309"/>
      <c r="N1024" s="310">
        <v>99.979799547732426</v>
      </c>
      <c r="O1024" s="310"/>
      <c r="P1024" s="310"/>
    </row>
    <row r="1025" spans="1:16" ht="34.5" customHeight="1" x14ac:dyDescent="0.2">
      <c r="A1025" s="306" t="s">
        <v>108</v>
      </c>
      <c r="B1025" s="307"/>
      <c r="C1025" s="308" t="s">
        <v>944</v>
      </c>
      <c r="D1025" s="308"/>
      <c r="E1025" s="93" t="s">
        <v>83</v>
      </c>
      <c r="F1025" s="93" t="s">
        <v>103</v>
      </c>
      <c r="G1025" s="93" t="s">
        <v>109</v>
      </c>
      <c r="H1025" s="93"/>
      <c r="I1025" s="309">
        <v>14562078.68</v>
      </c>
      <c r="J1025" s="309"/>
      <c r="K1025" s="309"/>
      <c r="L1025" s="309">
        <v>14095808.130000001</v>
      </c>
      <c r="M1025" s="309"/>
      <c r="N1025" s="310">
        <v>96.79804950758583</v>
      </c>
      <c r="O1025" s="310"/>
      <c r="P1025" s="310"/>
    </row>
    <row r="1026" spans="1:16" ht="76.5" customHeight="1" x14ac:dyDescent="0.2">
      <c r="A1026" s="306" t="s">
        <v>94</v>
      </c>
      <c r="B1026" s="307"/>
      <c r="C1026" s="308" t="s">
        <v>944</v>
      </c>
      <c r="D1026" s="308"/>
      <c r="E1026" s="93" t="s">
        <v>83</v>
      </c>
      <c r="F1026" s="93" t="s">
        <v>103</v>
      </c>
      <c r="G1026" s="93" t="s">
        <v>109</v>
      </c>
      <c r="H1026" s="93" t="s">
        <v>95</v>
      </c>
      <c r="I1026" s="309">
        <v>9448078.6799999997</v>
      </c>
      <c r="J1026" s="309"/>
      <c r="K1026" s="309"/>
      <c r="L1026" s="309">
        <v>9147056.9600000009</v>
      </c>
      <c r="M1026" s="309"/>
      <c r="N1026" s="310">
        <v>96.813937201462863</v>
      </c>
      <c r="O1026" s="310"/>
      <c r="P1026" s="310"/>
    </row>
    <row r="1027" spans="1:16" ht="34.5" customHeight="1" x14ac:dyDescent="0.2">
      <c r="A1027" s="306" t="s">
        <v>96</v>
      </c>
      <c r="B1027" s="307"/>
      <c r="C1027" s="308" t="s">
        <v>944</v>
      </c>
      <c r="D1027" s="308"/>
      <c r="E1027" s="93" t="s">
        <v>83</v>
      </c>
      <c r="F1027" s="93" t="s">
        <v>103</v>
      </c>
      <c r="G1027" s="93" t="s">
        <v>109</v>
      </c>
      <c r="H1027" s="93" t="s">
        <v>97</v>
      </c>
      <c r="I1027" s="309">
        <v>9448078.6799999997</v>
      </c>
      <c r="J1027" s="309"/>
      <c r="K1027" s="309"/>
      <c r="L1027" s="309">
        <v>9147056.9600000009</v>
      </c>
      <c r="M1027" s="309"/>
      <c r="N1027" s="310">
        <v>96.813937201462863</v>
      </c>
      <c r="O1027" s="310"/>
      <c r="P1027" s="310"/>
    </row>
    <row r="1028" spans="1:16" ht="38.25" customHeight="1" x14ac:dyDescent="0.2">
      <c r="A1028" s="306" t="s">
        <v>110</v>
      </c>
      <c r="B1028" s="307"/>
      <c r="C1028" s="308" t="s">
        <v>944</v>
      </c>
      <c r="D1028" s="308"/>
      <c r="E1028" s="93" t="s">
        <v>83</v>
      </c>
      <c r="F1028" s="93" t="s">
        <v>103</v>
      </c>
      <c r="G1028" s="93" t="s">
        <v>109</v>
      </c>
      <c r="H1028" s="93" t="s">
        <v>111</v>
      </c>
      <c r="I1028" s="309">
        <v>5114000</v>
      </c>
      <c r="J1028" s="309"/>
      <c r="K1028" s="309"/>
      <c r="L1028" s="309">
        <v>4948751.17</v>
      </c>
      <c r="M1028" s="309"/>
      <c r="N1028" s="310">
        <v>96.768697105983563</v>
      </c>
      <c r="O1028" s="310"/>
      <c r="P1028" s="310"/>
    </row>
    <row r="1029" spans="1:16" ht="52.5" customHeight="1" x14ac:dyDescent="0.2">
      <c r="A1029" s="306" t="s">
        <v>112</v>
      </c>
      <c r="B1029" s="307"/>
      <c r="C1029" s="308" t="s">
        <v>944</v>
      </c>
      <c r="D1029" s="308"/>
      <c r="E1029" s="93" t="s">
        <v>83</v>
      </c>
      <c r="F1029" s="93" t="s">
        <v>103</v>
      </c>
      <c r="G1029" s="93" t="s">
        <v>109</v>
      </c>
      <c r="H1029" s="93" t="s">
        <v>113</v>
      </c>
      <c r="I1029" s="309">
        <v>5114000</v>
      </c>
      <c r="J1029" s="309"/>
      <c r="K1029" s="309"/>
      <c r="L1029" s="309">
        <v>4948751.17</v>
      </c>
      <c r="M1029" s="309"/>
      <c r="N1029" s="310">
        <v>96.768697105983563</v>
      </c>
      <c r="O1029" s="310"/>
      <c r="P1029" s="310"/>
    </row>
    <row r="1030" spans="1:16" ht="33" customHeight="1" x14ac:dyDescent="0.2">
      <c r="A1030" s="426" t="s">
        <v>945</v>
      </c>
      <c r="B1030" s="427"/>
      <c r="C1030" s="428" t="s">
        <v>946</v>
      </c>
      <c r="D1030" s="428"/>
      <c r="E1030" s="114"/>
      <c r="F1030" s="114"/>
      <c r="G1030" s="114"/>
      <c r="H1030" s="114"/>
      <c r="I1030" s="429">
        <v>42588500</v>
      </c>
      <c r="J1030" s="429"/>
      <c r="K1030" s="429"/>
      <c r="L1030" s="429">
        <v>41878141.159999996</v>
      </c>
      <c r="M1030" s="429"/>
      <c r="N1030" s="430">
        <v>98.332040715216536</v>
      </c>
      <c r="O1030" s="430"/>
      <c r="P1030" s="430"/>
    </row>
    <row r="1031" spans="1:16" ht="31.5" customHeight="1" x14ac:dyDescent="0.2">
      <c r="A1031" s="423" t="s">
        <v>82</v>
      </c>
      <c r="B1031" s="424"/>
      <c r="C1031" s="352" t="s">
        <v>946</v>
      </c>
      <c r="D1031" s="352"/>
      <c r="E1031" s="96" t="s">
        <v>83</v>
      </c>
      <c r="F1031" s="96"/>
      <c r="G1031" s="96"/>
      <c r="H1031" s="96"/>
      <c r="I1031" s="353">
        <v>42588500</v>
      </c>
      <c r="J1031" s="353"/>
      <c r="K1031" s="353"/>
      <c r="L1031" s="353">
        <v>41878141.159999996</v>
      </c>
      <c r="M1031" s="353"/>
      <c r="N1031" s="425">
        <v>98.332040715216536</v>
      </c>
      <c r="O1031" s="425"/>
      <c r="P1031" s="425"/>
    </row>
    <row r="1032" spans="1:16" ht="57.75" customHeight="1" x14ac:dyDescent="0.2">
      <c r="A1032" s="420" t="s">
        <v>185</v>
      </c>
      <c r="B1032" s="421"/>
      <c r="C1032" s="375" t="s">
        <v>946</v>
      </c>
      <c r="D1032" s="375"/>
      <c r="E1032" s="97" t="s">
        <v>83</v>
      </c>
      <c r="F1032" s="97" t="s">
        <v>186</v>
      </c>
      <c r="G1032" s="97"/>
      <c r="H1032" s="97"/>
      <c r="I1032" s="376">
        <v>42588500</v>
      </c>
      <c r="J1032" s="376"/>
      <c r="K1032" s="376"/>
      <c r="L1032" s="376">
        <v>41878141.159999996</v>
      </c>
      <c r="M1032" s="376"/>
      <c r="N1032" s="422">
        <v>98.332040715216536</v>
      </c>
      <c r="O1032" s="422"/>
      <c r="P1032" s="422"/>
    </row>
    <row r="1033" spans="1:16" ht="47.25" customHeight="1" x14ac:dyDescent="0.2">
      <c r="A1033" s="306" t="s">
        <v>86</v>
      </c>
      <c r="B1033" s="307"/>
      <c r="C1033" s="308" t="s">
        <v>946</v>
      </c>
      <c r="D1033" s="308"/>
      <c r="E1033" s="93" t="s">
        <v>83</v>
      </c>
      <c r="F1033" s="93" t="s">
        <v>186</v>
      </c>
      <c r="G1033" s="93" t="s">
        <v>87</v>
      </c>
      <c r="H1033" s="93"/>
      <c r="I1033" s="309">
        <v>42458300</v>
      </c>
      <c r="J1033" s="309"/>
      <c r="K1033" s="309"/>
      <c r="L1033" s="309">
        <v>41747941.159999996</v>
      </c>
      <c r="M1033" s="309"/>
      <c r="N1033" s="310">
        <v>98.326925854308811</v>
      </c>
      <c r="O1033" s="310"/>
      <c r="P1033" s="310"/>
    </row>
    <row r="1034" spans="1:16" ht="29.25" customHeight="1" x14ac:dyDescent="0.2">
      <c r="A1034" s="306" t="s">
        <v>88</v>
      </c>
      <c r="B1034" s="307"/>
      <c r="C1034" s="308" t="s">
        <v>946</v>
      </c>
      <c r="D1034" s="308"/>
      <c r="E1034" s="93" t="s">
        <v>83</v>
      </c>
      <c r="F1034" s="93" t="s">
        <v>186</v>
      </c>
      <c r="G1034" s="93" t="s">
        <v>89</v>
      </c>
      <c r="H1034" s="93"/>
      <c r="I1034" s="309">
        <v>42458300</v>
      </c>
      <c r="J1034" s="309"/>
      <c r="K1034" s="309"/>
      <c r="L1034" s="309">
        <v>41747941.159999996</v>
      </c>
      <c r="M1034" s="309"/>
      <c r="N1034" s="310">
        <v>98.326925854308811</v>
      </c>
      <c r="O1034" s="310"/>
      <c r="P1034" s="310"/>
    </row>
    <row r="1035" spans="1:16" ht="47.25" customHeight="1" x14ac:dyDescent="0.2">
      <c r="A1035" s="306" t="s">
        <v>90</v>
      </c>
      <c r="B1035" s="307"/>
      <c r="C1035" s="308" t="s">
        <v>946</v>
      </c>
      <c r="D1035" s="308"/>
      <c r="E1035" s="93" t="s">
        <v>83</v>
      </c>
      <c r="F1035" s="93" t="s">
        <v>186</v>
      </c>
      <c r="G1035" s="93" t="s">
        <v>91</v>
      </c>
      <c r="H1035" s="93"/>
      <c r="I1035" s="309">
        <v>42458300</v>
      </c>
      <c r="J1035" s="309"/>
      <c r="K1035" s="309"/>
      <c r="L1035" s="309">
        <v>41747941.159999996</v>
      </c>
      <c r="M1035" s="309"/>
      <c r="N1035" s="310">
        <v>98.326925854308811</v>
      </c>
      <c r="O1035" s="310"/>
      <c r="P1035" s="310"/>
    </row>
    <row r="1036" spans="1:16" ht="24.75" customHeight="1" x14ac:dyDescent="0.2">
      <c r="A1036" s="306" t="s">
        <v>187</v>
      </c>
      <c r="B1036" s="307"/>
      <c r="C1036" s="308" t="s">
        <v>946</v>
      </c>
      <c r="D1036" s="308"/>
      <c r="E1036" s="93" t="s">
        <v>83</v>
      </c>
      <c r="F1036" s="93" t="s">
        <v>186</v>
      </c>
      <c r="G1036" s="93" t="s">
        <v>188</v>
      </c>
      <c r="H1036" s="93"/>
      <c r="I1036" s="309">
        <v>42458300</v>
      </c>
      <c r="J1036" s="309"/>
      <c r="K1036" s="309"/>
      <c r="L1036" s="309">
        <v>41747941.159999996</v>
      </c>
      <c r="M1036" s="309"/>
      <c r="N1036" s="310">
        <v>98.326925854308811</v>
      </c>
      <c r="O1036" s="310"/>
      <c r="P1036" s="310"/>
    </row>
    <row r="1037" spans="1:16" ht="72.75" customHeight="1" x14ac:dyDescent="0.2">
      <c r="A1037" s="306" t="s">
        <v>94</v>
      </c>
      <c r="B1037" s="307"/>
      <c r="C1037" s="308" t="s">
        <v>946</v>
      </c>
      <c r="D1037" s="308"/>
      <c r="E1037" s="93" t="s">
        <v>83</v>
      </c>
      <c r="F1037" s="93" t="s">
        <v>186</v>
      </c>
      <c r="G1037" s="93" t="s">
        <v>188</v>
      </c>
      <c r="H1037" s="93" t="s">
        <v>95</v>
      </c>
      <c r="I1037" s="309">
        <v>40755120.960000001</v>
      </c>
      <c r="J1037" s="309"/>
      <c r="K1037" s="309"/>
      <c r="L1037" s="309">
        <v>40044762.119999997</v>
      </c>
      <c r="M1037" s="309"/>
      <c r="N1037" s="310">
        <v>98.257007160653004</v>
      </c>
      <c r="O1037" s="310"/>
      <c r="P1037" s="310"/>
    </row>
    <row r="1038" spans="1:16" ht="40.5" customHeight="1" x14ac:dyDescent="0.2">
      <c r="A1038" s="306" t="s">
        <v>96</v>
      </c>
      <c r="B1038" s="307"/>
      <c r="C1038" s="308" t="s">
        <v>946</v>
      </c>
      <c r="D1038" s="308"/>
      <c r="E1038" s="93" t="s">
        <v>83</v>
      </c>
      <c r="F1038" s="93" t="s">
        <v>186</v>
      </c>
      <c r="G1038" s="93" t="s">
        <v>188</v>
      </c>
      <c r="H1038" s="93" t="s">
        <v>97</v>
      </c>
      <c r="I1038" s="309">
        <v>40755120.960000001</v>
      </c>
      <c r="J1038" s="309"/>
      <c r="K1038" s="309"/>
      <c r="L1038" s="309">
        <v>40044762.119999997</v>
      </c>
      <c r="M1038" s="309"/>
      <c r="N1038" s="310">
        <v>98.257007160653004</v>
      </c>
      <c r="O1038" s="310"/>
      <c r="P1038" s="310"/>
    </row>
    <row r="1039" spans="1:16" ht="36.75" customHeight="1" x14ac:dyDescent="0.2">
      <c r="A1039" s="306" t="s">
        <v>110</v>
      </c>
      <c r="B1039" s="307"/>
      <c r="C1039" s="308" t="s">
        <v>946</v>
      </c>
      <c r="D1039" s="308"/>
      <c r="E1039" s="93" t="s">
        <v>83</v>
      </c>
      <c r="F1039" s="93" t="s">
        <v>186</v>
      </c>
      <c r="G1039" s="93" t="s">
        <v>188</v>
      </c>
      <c r="H1039" s="93" t="s">
        <v>111</v>
      </c>
      <c r="I1039" s="309">
        <v>1653179.04</v>
      </c>
      <c r="J1039" s="309"/>
      <c r="K1039" s="309"/>
      <c r="L1039" s="309">
        <v>1653179.04</v>
      </c>
      <c r="M1039" s="309"/>
      <c r="N1039" s="310">
        <v>100</v>
      </c>
      <c r="O1039" s="310"/>
      <c r="P1039" s="310"/>
    </row>
    <row r="1040" spans="1:16" ht="42" customHeight="1" x14ac:dyDescent="0.2">
      <c r="A1040" s="306" t="s">
        <v>112</v>
      </c>
      <c r="B1040" s="307"/>
      <c r="C1040" s="308" t="s">
        <v>946</v>
      </c>
      <c r="D1040" s="308"/>
      <c r="E1040" s="93" t="s">
        <v>83</v>
      </c>
      <c r="F1040" s="93" t="s">
        <v>186</v>
      </c>
      <c r="G1040" s="93" t="s">
        <v>188</v>
      </c>
      <c r="H1040" s="93" t="s">
        <v>113</v>
      </c>
      <c r="I1040" s="309">
        <v>1653179.04</v>
      </c>
      <c r="J1040" s="309"/>
      <c r="K1040" s="309"/>
      <c r="L1040" s="309">
        <v>1653179.04</v>
      </c>
      <c r="M1040" s="309"/>
      <c r="N1040" s="310">
        <v>100</v>
      </c>
      <c r="O1040" s="310"/>
      <c r="P1040" s="310"/>
    </row>
    <row r="1041" spans="1:16" ht="28.5" customHeight="1" x14ac:dyDescent="0.2">
      <c r="A1041" s="306" t="s">
        <v>151</v>
      </c>
      <c r="B1041" s="307"/>
      <c r="C1041" s="308" t="s">
        <v>946</v>
      </c>
      <c r="D1041" s="308"/>
      <c r="E1041" s="93" t="s">
        <v>83</v>
      </c>
      <c r="F1041" s="93" t="s">
        <v>186</v>
      </c>
      <c r="G1041" s="93" t="s">
        <v>188</v>
      </c>
      <c r="H1041" s="93" t="s">
        <v>152</v>
      </c>
      <c r="I1041" s="309">
        <v>50000</v>
      </c>
      <c r="J1041" s="309"/>
      <c r="K1041" s="309"/>
      <c r="L1041" s="309">
        <v>50000</v>
      </c>
      <c r="M1041" s="309"/>
      <c r="N1041" s="310">
        <v>100</v>
      </c>
      <c r="O1041" s="310"/>
      <c r="P1041" s="310"/>
    </row>
    <row r="1042" spans="1:16" ht="24" customHeight="1" x14ac:dyDescent="0.2">
      <c r="A1042" s="306" t="s">
        <v>153</v>
      </c>
      <c r="B1042" s="307"/>
      <c r="C1042" s="308" t="s">
        <v>946</v>
      </c>
      <c r="D1042" s="308"/>
      <c r="E1042" s="93" t="s">
        <v>83</v>
      </c>
      <c r="F1042" s="93" t="s">
        <v>186</v>
      </c>
      <c r="G1042" s="93" t="s">
        <v>188</v>
      </c>
      <c r="H1042" s="93" t="s">
        <v>154</v>
      </c>
      <c r="I1042" s="309">
        <v>50000</v>
      </c>
      <c r="J1042" s="309"/>
      <c r="K1042" s="309"/>
      <c r="L1042" s="309">
        <v>50000</v>
      </c>
      <c r="M1042" s="309"/>
      <c r="N1042" s="310">
        <v>100</v>
      </c>
      <c r="O1042" s="310"/>
      <c r="P1042" s="310"/>
    </row>
    <row r="1043" spans="1:16" ht="30.75" customHeight="1" x14ac:dyDescent="0.2">
      <c r="A1043" s="306" t="s">
        <v>98</v>
      </c>
      <c r="B1043" s="307"/>
      <c r="C1043" s="308" t="s">
        <v>946</v>
      </c>
      <c r="D1043" s="308"/>
      <c r="E1043" s="93" t="s">
        <v>83</v>
      </c>
      <c r="F1043" s="93" t="s">
        <v>186</v>
      </c>
      <c r="G1043" s="93" t="s">
        <v>99</v>
      </c>
      <c r="H1043" s="93"/>
      <c r="I1043" s="309">
        <v>130200</v>
      </c>
      <c r="J1043" s="309"/>
      <c r="K1043" s="309"/>
      <c r="L1043" s="309">
        <v>130200</v>
      </c>
      <c r="M1043" s="309"/>
      <c r="N1043" s="310">
        <v>100</v>
      </c>
      <c r="O1043" s="310"/>
      <c r="P1043" s="310"/>
    </row>
    <row r="1044" spans="1:16" ht="56.25" customHeight="1" x14ac:dyDescent="0.2">
      <c r="A1044" s="306" t="s">
        <v>100</v>
      </c>
      <c r="B1044" s="307"/>
      <c r="C1044" s="308" t="s">
        <v>946</v>
      </c>
      <c r="D1044" s="308"/>
      <c r="E1044" s="93" t="s">
        <v>83</v>
      </c>
      <c r="F1044" s="93" t="s">
        <v>186</v>
      </c>
      <c r="G1044" s="93" t="s">
        <v>101</v>
      </c>
      <c r="H1044" s="93"/>
      <c r="I1044" s="309">
        <v>130200</v>
      </c>
      <c r="J1044" s="309"/>
      <c r="K1044" s="309"/>
      <c r="L1044" s="309">
        <v>130200</v>
      </c>
      <c r="M1044" s="309"/>
      <c r="N1044" s="310">
        <v>100</v>
      </c>
      <c r="O1044" s="310"/>
      <c r="P1044" s="310"/>
    </row>
    <row r="1045" spans="1:16" ht="83.25" customHeight="1" x14ac:dyDescent="0.2">
      <c r="A1045" s="306" t="s">
        <v>94</v>
      </c>
      <c r="B1045" s="307"/>
      <c r="C1045" s="308" t="s">
        <v>946</v>
      </c>
      <c r="D1045" s="308"/>
      <c r="E1045" s="93" t="s">
        <v>83</v>
      </c>
      <c r="F1045" s="93" t="s">
        <v>186</v>
      </c>
      <c r="G1045" s="93" t="s">
        <v>101</v>
      </c>
      <c r="H1045" s="93" t="s">
        <v>95</v>
      </c>
      <c r="I1045" s="309">
        <v>130200</v>
      </c>
      <c r="J1045" s="309"/>
      <c r="K1045" s="309"/>
      <c r="L1045" s="309">
        <v>130200</v>
      </c>
      <c r="M1045" s="309"/>
      <c r="N1045" s="310">
        <v>100</v>
      </c>
      <c r="O1045" s="310"/>
      <c r="P1045" s="310"/>
    </row>
    <row r="1046" spans="1:16" ht="35.25" customHeight="1" x14ac:dyDescent="0.2">
      <c r="A1046" s="306" t="s">
        <v>96</v>
      </c>
      <c r="B1046" s="307"/>
      <c r="C1046" s="308" t="s">
        <v>946</v>
      </c>
      <c r="D1046" s="308"/>
      <c r="E1046" s="93" t="s">
        <v>83</v>
      </c>
      <c r="F1046" s="93" t="s">
        <v>186</v>
      </c>
      <c r="G1046" s="93" t="s">
        <v>101</v>
      </c>
      <c r="H1046" s="93" t="s">
        <v>97</v>
      </c>
      <c r="I1046" s="309">
        <v>130200</v>
      </c>
      <c r="J1046" s="309"/>
      <c r="K1046" s="309"/>
      <c r="L1046" s="309">
        <v>130200</v>
      </c>
      <c r="M1046" s="309"/>
      <c r="N1046" s="310">
        <v>100</v>
      </c>
      <c r="O1046" s="310"/>
      <c r="P1046" s="310"/>
    </row>
    <row r="1047" spans="1:16" ht="32.25" customHeight="1" x14ac:dyDescent="0.2">
      <c r="A1047" s="426" t="s">
        <v>947</v>
      </c>
      <c r="B1047" s="427"/>
      <c r="C1047" s="428" t="s">
        <v>948</v>
      </c>
      <c r="D1047" s="428"/>
      <c r="E1047" s="114"/>
      <c r="F1047" s="114"/>
      <c r="G1047" s="114"/>
      <c r="H1047" s="114"/>
      <c r="I1047" s="429">
        <v>26403586.050000001</v>
      </c>
      <c r="J1047" s="429"/>
      <c r="K1047" s="429"/>
      <c r="L1047" s="429">
        <v>25778831.449999999</v>
      </c>
      <c r="M1047" s="429"/>
      <c r="N1047" s="430">
        <v>97.633826712716541</v>
      </c>
      <c r="O1047" s="430"/>
      <c r="P1047" s="430"/>
    </row>
    <row r="1048" spans="1:16" ht="29.25" customHeight="1" x14ac:dyDescent="0.2">
      <c r="A1048" s="423" t="s">
        <v>82</v>
      </c>
      <c r="B1048" s="424"/>
      <c r="C1048" s="352" t="s">
        <v>948</v>
      </c>
      <c r="D1048" s="352"/>
      <c r="E1048" s="96" t="s">
        <v>83</v>
      </c>
      <c r="F1048" s="96"/>
      <c r="G1048" s="96"/>
      <c r="H1048" s="96"/>
      <c r="I1048" s="353">
        <v>26403586.050000001</v>
      </c>
      <c r="J1048" s="353"/>
      <c r="K1048" s="353"/>
      <c r="L1048" s="353">
        <v>25778831.449999999</v>
      </c>
      <c r="M1048" s="353"/>
      <c r="N1048" s="425">
        <v>97.633826712716541</v>
      </c>
      <c r="O1048" s="425"/>
      <c r="P1048" s="425"/>
    </row>
    <row r="1049" spans="1:16" ht="66.75" customHeight="1" x14ac:dyDescent="0.2">
      <c r="A1049" s="420" t="s">
        <v>185</v>
      </c>
      <c r="B1049" s="421"/>
      <c r="C1049" s="375" t="s">
        <v>948</v>
      </c>
      <c r="D1049" s="375"/>
      <c r="E1049" s="97" t="s">
        <v>83</v>
      </c>
      <c r="F1049" s="97" t="s">
        <v>186</v>
      </c>
      <c r="G1049" s="97"/>
      <c r="H1049" s="97"/>
      <c r="I1049" s="376">
        <v>26403586.050000001</v>
      </c>
      <c r="J1049" s="376"/>
      <c r="K1049" s="376"/>
      <c r="L1049" s="376">
        <v>25778831.449999999</v>
      </c>
      <c r="M1049" s="376"/>
      <c r="N1049" s="422">
        <v>97.633826712716541</v>
      </c>
      <c r="O1049" s="422"/>
      <c r="P1049" s="422"/>
    </row>
    <row r="1050" spans="1:16" ht="37.5" customHeight="1" x14ac:dyDescent="0.2">
      <c r="A1050" s="306" t="s">
        <v>104</v>
      </c>
      <c r="B1050" s="307"/>
      <c r="C1050" s="308" t="s">
        <v>948</v>
      </c>
      <c r="D1050" s="308"/>
      <c r="E1050" s="93" t="s">
        <v>83</v>
      </c>
      <c r="F1050" s="93" t="s">
        <v>186</v>
      </c>
      <c r="G1050" s="93" t="s">
        <v>105</v>
      </c>
      <c r="H1050" s="93"/>
      <c r="I1050" s="309">
        <v>26403586.050000001</v>
      </c>
      <c r="J1050" s="309"/>
      <c r="K1050" s="309"/>
      <c r="L1050" s="309">
        <v>25778831.449999999</v>
      </c>
      <c r="M1050" s="309"/>
      <c r="N1050" s="310">
        <v>97.633826712716541</v>
      </c>
      <c r="O1050" s="310"/>
      <c r="P1050" s="310"/>
    </row>
    <row r="1051" spans="1:16" ht="27" customHeight="1" x14ac:dyDescent="0.2">
      <c r="A1051" s="306" t="s">
        <v>189</v>
      </c>
      <c r="B1051" s="307"/>
      <c r="C1051" s="308" t="s">
        <v>948</v>
      </c>
      <c r="D1051" s="308"/>
      <c r="E1051" s="93" t="s">
        <v>83</v>
      </c>
      <c r="F1051" s="93" t="s">
        <v>186</v>
      </c>
      <c r="G1051" s="93" t="s">
        <v>190</v>
      </c>
      <c r="H1051" s="93"/>
      <c r="I1051" s="309">
        <v>26403586.050000001</v>
      </c>
      <c r="J1051" s="309"/>
      <c r="K1051" s="309"/>
      <c r="L1051" s="309">
        <v>25778831.449999999</v>
      </c>
      <c r="M1051" s="309"/>
      <c r="N1051" s="310">
        <v>97.633826712716541</v>
      </c>
      <c r="O1051" s="310"/>
      <c r="P1051" s="310"/>
    </row>
    <row r="1052" spans="1:16" ht="81" customHeight="1" x14ac:dyDescent="0.2">
      <c r="A1052" s="306" t="s">
        <v>94</v>
      </c>
      <c r="B1052" s="307"/>
      <c r="C1052" s="308" t="s">
        <v>948</v>
      </c>
      <c r="D1052" s="308"/>
      <c r="E1052" s="93" t="s">
        <v>83</v>
      </c>
      <c r="F1052" s="93" t="s">
        <v>186</v>
      </c>
      <c r="G1052" s="93" t="s">
        <v>190</v>
      </c>
      <c r="H1052" s="93" t="s">
        <v>95</v>
      </c>
      <c r="I1052" s="309">
        <v>23928839.390000001</v>
      </c>
      <c r="J1052" s="309"/>
      <c r="K1052" s="309"/>
      <c r="L1052" s="309">
        <v>23353797.359999999</v>
      </c>
      <c r="M1052" s="309"/>
      <c r="N1052" s="310">
        <v>97.596866188836913</v>
      </c>
      <c r="O1052" s="310"/>
      <c r="P1052" s="310"/>
    </row>
    <row r="1053" spans="1:16" ht="41.25" customHeight="1" x14ac:dyDescent="0.2">
      <c r="A1053" s="306" t="s">
        <v>96</v>
      </c>
      <c r="B1053" s="307"/>
      <c r="C1053" s="308" t="s">
        <v>948</v>
      </c>
      <c r="D1053" s="308"/>
      <c r="E1053" s="93" t="s">
        <v>83</v>
      </c>
      <c r="F1053" s="93" t="s">
        <v>186</v>
      </c>
      <c r="G1053" s="93" t="s">
        <v>190</v>
      </c>
      <c r="H1053" s="93" t="s">
        <v>97</v>
      </c>
      <c r="I1053" s="309">
        <v>23928839.390000001</v>
      </c>
      <c r="J1053" s="309"/>
      <c r="K1053" s="309"/>
      <c r="L1053" s="309">
        <v>23353797.359999999</v>
      </c>
      <c r="M1053" s="309"/>
      <c r="N1053" s="310">
        <v>97.596866188836913</v>
      </c>
      <c r="O1053" s="310"/>
      <c r="P1053" s="310"/>
    </row>
    <row r="1054" spans="1:16" ht="36" customHeight="1" x14ac:dyDescent="0.2">
      <c r="A1054" s="306" t="s">
        <v>110</v>
      </c>
      <c r="B1054" s="307"/>
      <c r="C1054" s="308" t="s">
        <v>948</v>
      </c>
      <c r="D1054" s="308"/>
      <c r="E1054" s="93" t="s">
        <v>83</v>
      </c>
      <c r="F1054" s="93" t="s">
        <v>186</v>
      </c>
      <c r="G1054" s="93" t="s">
        <v>190</v>
      </c>
      <c r="H1054" s="93" t="s">
        <v>111</v>
      </c>
      <c r="I1054" s="309">
        <v>2436746.66</v>
      </c>
      <c r="J1054" s="309"/>
      <c r="K1054" s="309"/>
      <c r="L1054" s="309">
        <v>2387034.09</v>
      </c>
      <c r="M1054" s="309"/>
      <c r="N1054" s="310">
        <v>97.959879423821576</v>
      </c>
      <c r="O1054" s="310"/>
      <c r="P1054" s="310"/>
    </row>
    <row r="1055" spans="1:16" ht="36.75" customHeight="1" x14ac:dyDescent="0.2">
      <c r="A1055" s="306" t="s">
        <v>112</v>
      </c>
      <c r="B1055" s="307"/>
      <c r="C1055" s="308" t="s">
        <v>948</v>
      </c>
      <c r="D1055" s="308"/>
      <c r="E1055" s="93" t="s">
        <v>83</v>
      </c>
      <c r="F1055" s="93" t="s">
        <v>186</v>
      </c>
      <c r="G1055" s="93" t="s">
        <v>190</v>
      </c>
      <c r="H1055" s="93" t="s">
        <v>113</v>
      </c>
      <c r="I1055" s="309">
        <v>2436746.66</v>
      </c>
      <c r="J1055" s="309"/>
      <c r="K1055" s="309"/>
      <c r="L1055" s="309">
        <v>2387034.09</v>
      </c>
      <c r="M1055" s="309"/>
      <c r="N1055" s="310">
        <v>97.959879423821576</v>
      </c>
      <c r="O1055" s="310"/>
      <c r="P1055" s="310"/>
    </row>
    <row r="1056" spans="1:16" ht="26.25" customHeight="1" x14ac:dyDescent="0.2">
      <c r="A1056" s="306" t="s">
        <v>151</v>
      </c>
      <c r="B1056" s="307"/>
      <c r="C1056" s="308" t="s">
        <v>948</v>
      </c>
      <c r="D1056" s="308"/>
      <c r="E1056" s="93" t="s">
        <v>83</v>
      </c>
      <c r="F1056" s="93" t="s">
        <v>186</v>
      </c>
      <c r="G1056" s="93" t="s">
        <v>190</v>
      </c>
      <c r="H1056" s="93" t="s">
        <v>152</v>
      </c>
      <c r="I1056" s="309">
        <v>38000</v>
      </c>
      <c r="J1056" s="309"/>
      <c r="K1056" s="309"/>
      <c r="L1056" s="309">
        <v>38000</v>
      </c>
      <c r="M1056" s="309"/>
      <c r="N1056" s="310">
        <v>100</v>
      </c>
      <c r="O1056" s="310"/>
      <c r="P1056" s="310"/>
    </row>
    <row r="1057" spans="1:16" ht="34.5" customHeight="1" x14ac:dyDescent="0.2">
      <c r="A1057" s="306" t="s">
        <v>153</v>
      </c>
      <c r="B1057" s="307"/>
      <c r="C1057" s="308" t="s">
        <v>948</v>
      </c>
      <c r="D1057" s="308"/>
      <c r="E1057" s="93" t="s">
        <v>83</v>
      </c>
      <c r="F1057" s="93" t="s">
        <v>186</v>
      </c>
      <c r="G1057" s="93" t="s">
        <v>190</v>
      </c>
      <c r="H1057" s="93" t="s">
        <v>154</v>
      </c>
      <c r="I1057" s="309">
        <v>38000</v>
      </c>
      <c r="J1057" s="309"/>
      <c r="K1057" s="309"/>
      <c r="L1057" s="309">
        <v>38000</v>
      </c>
      <c r="M1057" s="309"/>
      <c r="N1057" s="310">
        <v>100</v>
      </c>
      <c r="O1057" s="310"/>
      <c r="P1057" s="310"/>
    </row>
    <row r="1058" spans="1:16" ht="32.25" customHeight="1" x14ac:dyDescent="0.2">
      <c r="A1058" s="426" t="s">
        <v>949</v>
      </c>
      <c r="B1058" s="427"/>
      <c r="C1058" s="428" t="s">
        <v>950</v>
      </c>
      <c r="D1058" s="428"/>
      <c r="E1058" s="114"/>
      <c r="F1058" s="114"/>
      <c r="G1058" s="114"/>
      <c r="H1058" s="114"/>
      <c r="I1058" s="429">
        <v>7490161233.0100002</v>
      </c>
      <c r="J1058" s="429"/>
      <c r="K1058" s="429"/>
      <c r="L1058" s="429">
        <v>7439833763.1700001</v>
      </c>
      <c r="M1058" s="429"/>
      <c r="N1058" s="430">
        <v>99.328085627607038</v>
      </c>
      <c r="O1058" s="430"/>
      <c r="P1058" s="430"/>
    </row>
    <row r="1059" spans="1:16" ht="30" customHeight="1" x14ac:dyDescent="0.2">
      <c r="A1059" s="423" t="s">
        <v>82</v>
      </c>
      <c r="B1059" s="424"/>
      <c r="C1059" s="352" t="s">
        <v>950</v>
      </c>
      <c r="D1059" s="352"/>
      <c r="E1059" s="96" t="s">
        <v>83</v>
      </c>
      <c r="F1059" s="96"/>
      <c r="G1059" s="96"/>
      <c r="H1059" s="96"/>
      <c r="I1059" s="353">
        <v>56134638.380000003</v>
      </c>
      <c r="J1059" s="353"/>
      <c r="K1059" s="353"/>
      <c r="L1059" s="353">
        <v>55813567.43</v>
      </c>
      <c r="M1059" s="353"/>
      <c r="N1059" s="425">
        <v>99.428034170583715</v>
      </c>
      <c r="O1059" s="425"/>
      <c r="P1059" s="425"/>
    </row>
    <row r="1060" spans="1:16" ht="73.5" customHeight="1" x14ac:dyDescent="0.2">
      <c r="A1060" s="420" t="s">
        <v>114</v>
      </c>
      <c r="B1060" s="421"/>
      <c r="C1060" s="375" t="s">
        <v>950</v>
      </c>
      <c r="D1060" s="375"/>
      <c r="E1060" s="97" t="s">
        <v>83</v>
      </c>
      <c r="F1060" s="97" t="s">
        <v>115</v>
      </c>
      <c r="G1060" s="97"/>
      <c r="H1060" s="97"/>
      <c r="I1060" s="376">
        <v>56134638.380000003</v>
      </c>
      <c r="J1060" s="376"/>
      <c r="K1060" s="376"/>
      <c r="L1060" s="376">
        <v>55813567.43</v>
      </c>
      <c r="M1060" s="376"/>
      <c r="N1060" s="422">
        <v>99.428034170583715</v>
      </c>
      <c r="O1060" s="422"/>
      <c r="P1060" s="422"/>
    </row>
    <row r="1061" spans="1:16" ht="41.25" customHeight="1" x14ac:dyDescent="0.2">
      <c r="A1061" s="306" t="s">
        <v>86</v>
      </c>
      <c r="B1061" s="307"/>
      <c r="C1061" s="308" t="s">
        <v>950</v>
      </c>
      <c r="D1061" s="308"/>
      <c r="E1061" s="93" t="s">
        <v>83</v>
      </c>
      <c r="F1061" s="93" t="s">
        <v>115</v>
      </c>
      <c r="G1061" s="93" t="s">
        <v>87</v>
      </c>
      <c r="H1061" s="93"/>
      <c r="I1061" s="309">
        <v>56004438.380000003</v>
      </c>
      <c r="J1061" s="309"/>
      <c r="K1061" s="309"/>
      <c r="L1061" s="309">
        <v>55683367.43</v>
      </c>
      <c r="M1061" s="309"/>
      <c r="N1061" s="310">
        <v>99.426704455419269</v>
      </c>
      <c r="O1061" s="310"/>
      <c r="P1061" s="310"/>
    </row>
    <row r="1062" spans="1:16" ht="22.5" customHeight="1" x14ac:dyDescent="0.2">
      <c r="A1062" s="306" t="s">
        <v>88</v>
      </c>
      <c r="B1062" s="307"/>
      <c r="C1062" s="308" t="s">
        <v>950</v>
      </c>
      <c r="D1062" s="308"/>
      <c r="E1062" s="93" t="s">
        <v>83</v>
      </c>
      <c r="F1062" s="93" t="s">
        <v>115</v>
      </c>
      <c r="G1062" s="93" t="s">
        <v>89</v>
      </c>
      <c r="H1062" s="93"/>
      <c r="I1062" s="309">
        <v>56004438.380000003</v>
      </c>
      <c r="J1062" s="309"/>
      <c r="K1062" s="309"/>
      <c r="L1062" s="309">
        <v>55683367.43</v>
      </c>
      <c r="M1062" s="309"/>
      <c r="N1062" s="310">
        <v>99.426704455419269</v>
      </c>
      <c r="O1062" s="310"/>
      <c r="P1062" s="310"/>
    </row>
    <row r="1063" spans="1:16" ht="51" customHeight="1" x14ac:dyDescent="0.2">
      <c r="A1063" s="306" t="s">
        <v>90</v>
      </c>
      <c r="B1063" s="307"/>
      <c r="C1063" s="308" t="s">
        <v>950</v>
      </c>
      <c r="D1063" s="308"/>
      <c r="E1063" s="93" t="s">
        <v>83</v>
      </c>
      <c r="F1063" s="93" t="s">
        <v>115</v>
      </c>
      <c r="G1063" s="93" t="s">
        <v>91</v>
      </c>
      <c r="H1063" s="93"/>
      <c r="I1063" s="309">
        <v>56004438.380000003</v>
      </c>
      <c r="J1063" s="309"/>
      <c r="K1063" s="309"/>
      <c r="L1063" s="309">
        <v>55683367.43</v>
      </c>
      <c r="M1063" s="309"/>
      <c r="N1063" s="310">
        <v>99.426704455419269</v>
      </c>
      <c r="O1063" s="310"/>
      <c r="P1063" s="310"/>
    </row>
    <row r="1064" spans="1:16" ht="36" customHeight="1" x14ac:dyDescent="0.2">
      <c r="A1064" s="306" t="s">
        <v>155</v>
      </c>
      <c r="B1064" s="307"/>
      <c r="C1064" s="308" t="s">
        <v>950</v>
      </c>
      <c r="D1064" s="308"/>
      <c r="E1064" s="93" t="s">
        <v>83</v>
      </c>
      <c r="F1064" s="93" t="s">
        <v>115</v>
      </c>
      <c r="G1064" s="93" t="s">
        <v>156</v>
      </c>
      <c r="H1064" s="93"/>
      <c r="I1064" s="309">
        <v>56004438.380000003</v>
      </c>
      <c r="J1064" s="309"/>
      <c r="K1064" s="309"/>
      <c r="L1064" s="309">
        <v>55683367.43</v>
      </c>
      <c r="M1064" s="309"/>
      <c r="N1064" s="310">
        <v>99.426704455419269</v>
      </c>
      <c r="O1064" s="310"/>
      <c r="P1064" s="310"/>
    </row>
    <row r="1065" spans="1:16" ht="75" customHeight="1" x14ac:dyDescent="0.2">
      <c r="A1065" s="306" t="s">
        <v>94</v>
      </c>
      <c r="B1065" s="307"/>
      <c r="C1065" s="308" t="s">
        <v>950</v>
      </c>
      <c r="D1065" s="308"/>
      <c r="E1065" s="93" t="s">
        <v>83</v>
      </c>
      <c r="F1065" s="93" t="s">
        <v>115</v>
      </c>
      <c r="G1065" s="93" t="s">
        <v>156</v>
      </c>
      <c r="H1065" s="93" t="s">
        <v>95</v>
      </c>
      <c r="I1065" s="309">
        <v>47726309</v>
      </c>
      <c r="J1065" s="309"/>
      <c r="K1065" s="309"/>
      <c r="L1065" s="309">
        <v>47692921.439999998</v>
      </c>
      <c r="M1065" s="309"/>
      <c r="N1065" s="310">
        <v>99.930043699796684</v>
      </c>
      <c r="O1065" s="310"/>
      <c r="P1065" s="310"/>
    </row>
    <row r="1066" spans="1:16" ht="34.5" customHeight="1" x14ac:dyDescent="0.2">
      <c r="A1066" s="306" t="s">
        <v>96</v>
      </c>
      <c r="B1066" s="307"/>
      <c r="C1066" s="308" t="s">
        <v>950</v>
      </c>
      <c r="D1066" s="308"/>
      <c r="E1066" s="93" t="s">
        <v>83</v>
      </c>
      <c r="F1066" s="93" t="s">
        <v>115</v>
      </c>
      <c r="G1066" s="93" t="s">
        <v>156</v>
      </c>
      <c r="H1066" s="93" t="s">
        <v>97</v>
      </c>
      <c r="I1066" s="309">
        <v>47726309</v>
      </c>
      <c r="J1066" s="309"/>
      <c r="K1066" s="309"/>
      <c r="L1066" s="309">
        <v>47692921.439999998</v>
      </c>
      <c r="M1066" s="309"/>
      <c r="N1066" s="310">
        <v>99.930043699796684</v>
      </c>
      <c r="O1066" s="310"/>
      <c r="P1066" s="310"/>
    </row>
    <row r="1067" spans="1:16" ht="40.5" customHeight="1" x14ac:dyDescent="0.2">
      <c r="A1067" s="306" t="s">
        <v>110</v>
      </c>
      <c r="B1067" s="307"/>
      <c r="C1067" s="308" t="s">
        <v>950</v>
      </c>
      <c r="D1067" s="308"/>
      <c r="E1067" s="93" t="s">
        <v>83</v>
      </c>
      <c r="F1067" s="93" t="s">
        <v>115</v>
      </c>
      <c r="G1067" s="93" t="s">
        <v>156</v>
      </c>
      <c r="H1067" s="93" t="s">
        <v>111</v>
      </c>
      <c r="I1067" s="309">
        <v>8277129.3799999999</v>
      </c>
      <c r="J1067" s="309"/>
      <c r="K1067" s="309"/>
      <c r="L1067" s="309">
        <v>7990360.0899999999</v>
      </c>
      <c r="M1067" s="309"/>
      <c r="N1067" s="310">
        <v>96.535401624953209</v>
      </c>
      <c r="O1067" s="310"/>
      <c r="P1067" s="310"/>
    </row>
    <row r="1068" spans="1:16" ht="41.25" customHeight="1" x14ac:dyDescent="0.2">
      <c r="A1068" s="306" t="s">
        <v>112</v>
      </c>
      <c r="B1068" s="307"/>
      <c r="C1068" s="308" t="s">
        <v>950</v>
      </c>
      <c r="D1068" s="308"/>
      <c r="E1068" s="93" t="s">
        <v>83</v>
      </c>
      <c r="F1068" s="93" t="s">
        <v>115</v>
      </c>
      <c r="G1068" s="93" t="s">
        <v>156</v>
      </c>
      <c r="H1068" s="93" t="s">
        <v>113</v>
      </c>
      <c r="I1068" s="309">
        <v>8277129.3799999999</v>
      </c>
      <c r="J1068" s="309"/>
      <c r="K1068" s="309"/>
      <c r="L1068" s="309">
        <v>7990360.0899999999</v>
      </c>
      <c r="M1068" s="309"/>
      <c r="N1068" s="310">
        <v>96.535401624953209</v>
      </c>
      <c r="O1068" s="310"/>
      <c r="P1068" s="310"/>
    </row>
    <row r="1069" spans="1:16" ht="27" customHeight="1" x14ac:dyDescent="0.2">
      <c r="A1069" s="306" t="s">
        <v>151</v>
      </c>
      <c r="B1069" s="307"/>
      <c r="C1069" s="308" t="s">
        <v>950</v>
      </c>
      <c r="D1069" s="308"/>
      <c r="E1069" s="93" t="s">
        <v>83</v>
      </c>
      <c r="F1069" s="93" t="s">
        <v>115</v>
      </c>
      <c r="G1069" s="93" t="s">
        <v>156</v>
      </c>
      <c r="H1069" s="93" t="s">
        <v>152</v>
      </c>
      <c r="I1069" s="309">
        <v>1000</v>
      </c>
      <c r="J1069" s="309"/>
      <c r="K1069" s="309"/>
      <c r="L1069" s="309">
        <v>85.9</v>
      </c>
      <c r="M1069" s="309"/>
      <c r="N1069" s="310">
        <v>8.59</v>
      </c>
      <c r="O1069" s="310"/>
      <c r="P1069" s="310"/>
    </row>
    <row r="1070" spans="1:16" ht="27.75" customHeight="1" x14ac:dyDescent="0.2">
      <c r="A1070" s="306" t="s">
        <v>153</v>
      </c>
      <c r="B1070" s="307"/>
      <c r="C1070" s="308" t="s">
        <v>950</v>
      </c>
      <c r="D1070" s="308"/>
      <c r="E1070" s="93" t="s">
        <v>83</v>
      </c>
      <c r="F1070" s="93" t="s">
        <v>115</v>
      </c>
      <c r="G1070" s="93" t="s">
        <v>156</v>
      </c>
      <c r="H1070" s="93" t="s">
        <v>154</v>
      </c>
      <c r="I1070" s="309">
        <v>1000</v>
      </c>
      <c r="J1070" s="309"/>
      <c r="K1070" s="309"/>
      <c r="L1070" s="309">
        <v>85.9</v>
      </c>
      <c r="M1070" s="309"/>
      <c r="N1070" s="310">
        <v>8.59</v>
      </c>
      <c r="O1070" s="310"/>
      <c r="P1070" s="310"/>
    </row>
    <row r="1071" spans="1:16" ht="30" customHeight="1" x14ac:dyDescent="0.2">
      <c r="A1071" s="306" t="s">
        <v>98</v>
      </c>
      <c r="B1071" s="307"/>
      <c r="C1071" s="308" t="s">
        <v>950</v>
      </c>
      <c r="D1071" s="308"/>
      <c r="E1071" s="93" t="s">
        <v>83</v>
      </c>
      <c r="F1071" s="93" t="s">
        <v>115</v>
      </c>
      <c r="G1071" s="93" t="s">
        <v>99</v>
      </c>
      <c r="H1071" s="93"/>
      <c r="I1071" s="309">
        <v>130200</v>
      </c>
      <c r="J1071" s="309"/>
      <c r="K1071" s="309"/>
      <c r="L1071" s="309">
        <v>130200</v>
      </c>
      <c r="M1071" s="309"/>
      <c r="N1071" s="310">
        <v>100</v>
      </c>
      <c r="O1071" s="310"/>
      <c r="P1071" s="310"/>
    </row>
    <row r="1072" spans="1:16" ht="69.75" customHeight="1" x14ac:dyDescent="0.2">
      <c r="A1072" s="306" t="s">
        <v>100</v>
      </c>
      <c r="B1072" s="307"/>
      <c r="C1072" s="308" t="s">
        <v>950</v>
      </c>
      <c r="D1072" s="308"/>
      <c r="E1072" s="93" t="s">
        <v>83</v>
      </c>
      <c r="F1072" s="93" t="s">
        <v>115</v>
      </c>
      <c r="G1072" s="93" t="s">
        <v>101</v>
      </c>
      <c r="H1072" s="93"/>
      <c r="I1072" s="309">
        <v>130200</v>
      </c>
      <c r="J1072" s="309"/>
      <c r="K1072" s="309"/>
      <c r="L1072" s="309">
        <v>130200</v>
      </c>
      <c r="M1072" s="309"/>
      <c r="N1072" s="310">
        <v>100</v>
      </c>
      <c r="O1072" s="310"/>
      <c r="P1072" s="310"/>
    </row>
    <row r="1073" spans="1:16" ht="78.75" customHeight="1" x14ac:dyDescent="0.2">
      <c r="A1073" s="306" t="s">
        <v>94</v>
      </c>
      <c r="B1073" s="307"/>
      <c r="C1073" s="308" t="s">
        <v>950</v>
      </c>
      <c r="D1073" s="308"/>
      <c r="E1073" s="93" t="s">
        <v>83</v>
      </c>
      <c r="F1073" s="93" t="s">
        <v>115</v>
      </c>
      <c r="G1073" s="93" t="s">
        <v>101</v>
      </c>
      <c r="H1073" s="93" t="s">
        <v>95</v>
      </c>
      <c r="I1073" s="309">
        <v>130200</v>
      </c>
      <c r="J1073" s="309"/>
      <c r="K1073" s="309"/>
      <c r="L1073" s="309">
        <v>130200</v>
      </c>
      <c r="M1073" s="309"/>
      <c r="N1073" s="310">
        <v>100</v>
      </c>
      <c r="O1073" s="310"/>
      <c r="P1073" s="310"/>
    </row>
    <row r="1074" spans="1:16" ht="40.5" customHeight="1" x14ac:dyDescent="0.2">
      <c r="A1074" s="306" t="s">
        <v>96</v>
      </c>
      <c r="B1074" s="307"/>
      <c r="C1074" s="308" t="s">
        <v>950</v>
      </c>
      <c r="D1074" s="308"/>
      <c r="E1074" s="93" t="s">
        <v>83</v>
      </c>
      <c r="F1074" s="93" t="s">
        <v>115</v>
      </c>
      <c r="G1074" s="93" t="s">
        <v>101</v>
      </c>
      <c r="H1074" s="93" t="s">
        <v>97</v>
      </c>
      <c r="I1074" s="309">
        <v>130200</v>
      </c>
      <c r="J1074" s="309"/>
      <c r="K1074" s="309"/>
      <c r="L1074" s="309">
        <v>130200</v>
      </c>
      <c r="M1074" s="309"/>
      <c r="N1074" s="310">
        <v>100</v>
      </c>
      <c r="O1074" s="310"/>
      <c r="P1074" s="310"/>
    </row>
    <row r="1075" spans="1:16" ht="28.5" customHeight="1" x14ac:dyDescent="0.2">
      <c r="A1075" s="423" t="s">
        <v>343</v>
      </c>
      <c r="B1075" s="424"/>
      <c r="C1075" s="352" t="s">
        <v>950</v>
      </c>
      <c r="D1075" s="352"/>
      <c r="E1075" s="96" t="s">
        <v>115</v>
      </c>
      <c r="F1075" s="96"/>
      <c r="G1075" s="96"/>
      <c r="H1075" s="96"/>
      <c r="I1075" s="353">
        <v>5186733.95</v>
      </c>
      <c r="J1075" s="353"/>
      <c r="K1075" s="353"/>
      <c r="L1075" s="353">
        <v>5186733.95</v>
      </c>
      <c r="M1075" s="353"/>
      <c r="N1075" s="425">
        <v>100</v>
      </c>
      <c r="O1075" s="425"/>
      <c r="P1075" s="425"/>
    </row>
    <row r="1076" spans="1:16" ht="30.75" customHeight="1" x14ac:dyDescent="0.2">
      <c r="A1076" s="420" t="s">
        <v>344</v>
      </c>
      <c r="B1076" s="421"/>
      <c r="C1076" s="375" t="s">
        <v>950</v>
      </c>
      <c r="D1076" s="375"/>
      <c r="E1076" s="97" t="s">
        <v>115</v>
      </c>
      <c r="F1076" s="97" t="s">
        <v>83</v>
      </c>
      <c r="G1076" s="97"/>
      <c r="H1076" s="97"/>
      <c r="I1076" s="376">
        <v>5186733.95</v>
      </c>
      <c r="J1076" s="376"/>
      <c r="K1076" s="376"/>
      <c r="L1076" s="376">
        <v>5186733.95</v>
      </c>
      <c r="M1076" s="376"/>
      <c r="N1076" s="422">
        <v>100</v>
      </c>
      <c r="O1076" s="422"/>
      <c r="P1076" s="422"/>
    </row>
    <row r="1077" spans="1:16" ht="69" customHeight="1" x14ac:dyDescent="0.2">
      <c r="A1077" s="306" t="s">
        <v>233</v>
      </c>
      <c r="B1077" s="307"/>
      <c r="C1077" s="308" t="s">
        <v>950</v>
      </c>
      <c r="D1077" s="308"/>
      <c r="E1077" s="93" t="s">
        <v>115</v>
      </c>
      <c r="F1077" s="93" t="s">
        <v>83</v>
      </c>
      <c r="G1077" s="93" t="s">
        <v>234</v>
      </c>
      <c r="H1077" s="93"/>
      <c r="I1077" s="309">
        <v>5186733.95</v>
      </c>
      <c r="J1077" s="309"/>
      <c r="K1077" s="309"/>
      <c r="L1077" s="309">
        <v>5186733.95</v>
      </c>
      <c r="M1077" s="309"/>
      <c r="N1077" s="310">
        <v>100</v>
      </c>
      <c r="O1077" s="310"/>
      <c r="P1077" s="310"/>
    </row>
    <row r="1078" spans="1:16" ht="27" customHeight="1" x14ac:dyDescent="0.2">
      <c r="A1078" s="306" t="s">
        <v>353</v>
      </c>
      <c r="B1078" s="307"/>
      <c r="C1078" s="308" t="s">
        <v>950</v>
      </c>
      <c r="D1078" s="308"/>
      <c r="E1078" s="93" t="s">
        <v>115</v>
      </c>
      <c r="F1078" s="93" t="s">
        <v>83</v>
      </c>
      <c r="G1078" s="93" t="s">
        <v>354</v>
      </c>
      <c r="H1078" s="93"/>
      <c r="I1078" s="309">
        <v>5186733.95</v>
      </c>
      <c r="J1078" s="309"/>
      <c r="K1078" s="309"/>
      <c r="L1078" s="309">
        <v>5186733.95</v>
      </c>
      <c r="M1078" s="309"/>
      <c r="N1078" s="310">
        <v>100</v>
      </c>
      <c r="O1078" s="310"/>
      <c r="P1078" s="310"/>
    </row>
    <row r="1079" spans="1:16" ht="114.75" customHeight="1" x14ac:dyDescent="0.2">
      <c r="A1079" s="306" t="s">
        <v>355</v>
      </c>
      <c r="B1079" s="307"/>
      <c r="C1079" s="308" t="s">
        <v>950</v>
      </c>
      <c r="D1079" s="308"/>
      <c r="E1079" s="93" t="s">
        <v>115</v>
      </c>
      <c r="F1079" s="93" t="s">
        <v>83</v>
      </c>
      <c r="G1079" s="93" t="s">
        <v>356</v>
      </c>
      <c r="H1079" s="93"/>
      <c r="I1079" s="309">
        <v>5186733.95</v>
      </c>
      <c r="J1079" s="309"/>
      <c r="K1079" s="309"/>
      <c r="L1079" s="309">
        <v>5186733.95</v>
      </c>
      <c r="M1079" s="309"/>
      <c r="N1079" s="310">
        <v>100</v>
      </c>
      <c r="O1079" s="310"/>
      <c r="P1079" s="310"/>
    </row>
    <row r="1080" spans="1:16" ht="49.5" customHeight="1" x14ac:dyDescent="0.2">
      <c r="A1080" s="306" t="s">
        <v>357</v>
      </c>
      <c r="B1080" s="307"/>
      <c r="C1080" s="308" t="s">
        <v>950</v>
      </c>
      <c r="D1080" s="308"/>
      <c r="E1080" s="93" t="s">
        <v>115</v>
      </c>
      <c r="F1080" s="93" t="s">
        <v>83</v>
      </c>
      <c r="G1080" s="93" t="s">
        <v>358</v>
      </c>
      <c r="H1080" s="93"/>
      <c r="I1080" s="309">
        <v>5186733.95</v>
      </c>
      <c r="J1080" s="309"/>
      <c r="K1080" s="309"/>
      <c r="L1080" s="309">
        <v>5186733.95</v>
      </c>
      <c r="M1080" s="309"/>
      <c r="N1080" s="310">
        <v>100</v>
      </c>
      <c r="O1080" s="310"/>
      <c r="P1080" s="310"/>
    </row>
    <row r="1081" spans="1:16" ht="40.5" customHeight="1" x14ac:dyDescent="0.2">
      <c r="A1081" s="306" t="s">
        <v>215</v>
      </c>
      <c r="B1081" s="307"/>
      <c r="C1081" s="308" t="s">
        <v>950</v>
      </c>
      <c r="D1081" s="308"/>
      <c r="E1081" s="93" t="s">
        <v>115</v>
      </c>
      <c r="F1081" s="93" t="s">
        <v>83</v>
      </c>
      <c r="G1081" s="93" t="s">
        <v>358</v>
      </c>
      <c r="H1081" s="93" t="s">
        <v>216</v>
      </c>
      <c r="I1081" s="309">
        <v>5186733.95</v>
      </c>
      <c r="J1081" s="309"/>
      <c r="K1081" s="309"/>
      <c r="L1081" s="309">
        <v>5186733.95</v>
      </c>
      <c r="M1081" s="309"/>
      <c r="N1081" s="310">
        <v>100</v>
      </c>
      <c r="O1081" s="310"/>
      <c r="P1081" s="310"/>
    </row>
    <row r="1082" spans="1:16" ht="32.25" customHeight="1" x14ac:dyDescent="0.2">
      <c r="A1082" s="306" t="s">
        <v>217</v>
      </c>
      <c r="B1082" s="307"/>
      <c r="C1082" s="308" t="s">
        <v>950</v>
      </c>
      <c r="D1082" s="308"/>
      <c r="E1082" s="93" t="s">
        <v>115</v>
      </c>
      <c r="F1082" s="93" t="s">
        <v>83</v>
      </c>
      <c r="G1082" s="93" t="s">
        <v>358</v>
      </c>
      <c r="H1082" s="93" t="s">
        <v>218</v>
      </c>
      <c r="I1082" s="309">
        <v>5186733.95</v>
      </c>
      <c r="J1082" s="309"/>
      <c r="K1082" s="309"/>
      <c r="L1082" s="309">
        <v>5186733.95</v>
      </c>
      <c r="M1082" s="309"/>
      <c r="N1082" s="310">
        <v>100</v>
      </c>
      <c r="O1082" s="310"/>
      <c r="P1082" s="310"/>
    </row>
    <row r="1083" spans="1:16" ht="25.5" customHeight="1" x14ac:dyDescent="0.2">
      <c r="A1083" s="423" t="s">
        <v>612</v>
      </c>
      <c r="B1083" s="424"/>
      <c r="C1083" s="352" t="s">
        <v>950</v>
      </c>
      <c r="D1083" s="352"/>
      <c r="E1083" s="96" t="s">
        <v>613</v>
      </c>
      <c r="F1083" s="96"/>
      <c r="G1083" s="96"/>
      <c r="H1083" s="96"/>
      <c r="I1083" s="353">
        <v>7347959860.6800003</v>
      </c>
      <c r="J1083" s="353"/>
      <c r="K1083" s="353"/>
      <c r="L1083" s="353">
        <v>7303037374.9700003</v>
      </c>
      <c r="M1083" s="353"/>
      <c r="N1083" s="425">
        <v>99.388640023057462</v>
      </c>
      <c r="O1083" s="425"/>
      <c r="P1083" s="425"/>
    </row>
    <row r="1084" spans="1:16" ht="33.75" customHeight="1" x14ac:dyDescent="0.2">
      <c r="A1084" s="420" t="s">
        <v>614</v>
      </c>
      <c r="B1084" s="421"/>
      <c r="C1084" s="375" t="s">
        <v>950</v>
      </c>
      <c r="D1084" s="375"/>
      <c r="E1084" s="97" t="s">
        <v>613</v>
      </c>
      <c r="F1084" s="97" t="s">
        <v>83</v>
      </c>
      <c r="G1084" s="97"/>
      <c r="H1084" s="97"/>
      <c r="I1084" s="376">
        <v>2648565187.5300002</v>
      </c>
      <c r="J1084" s="376"/>
      <c r="K1084" s="376"/>
      <c r="L1084" s="376">
        <v>2629447757.2199998</v>
      </c>
      <c r="M1084" s="376"/>
      <c r="N1084" s="422">
        <v>99.278196723267015</v>
      </c>
      <c r="O1084" s="422"/>
      <c r="P1084" s="422"/>
    </row>
    <row r="1085" spans="1:16" ht="27.75" customHeight="1" x14ac:dyDescent="0.2">
      <c r="A1085" s="306" t="s">
        <v>201</v>
      </c>
      <c r="B1085" s="307"/>
      <c r="C1085" s="308" t="s">
        <v>950</v>
      </c>
      <c r="D1085" s="308"/>
      <c r="E1085" s="93" t="s">
        <v>613</v>
      </c>
      <c r="F1085" s="93" t="s">
        <v>83</v>
      </c>
      <c r="G1085" s="93" t="s">
        <v>202</v>
      </c>
      <c r="H1085" s="93"/>
      <c r="I1085" s="309">
        <v>2648565187.5300002</v>
      </c>
      <c r="J1085" s="309"/>
      <c r="K1085" s="309"/>
      <c r="L1085" s="309">
        <v>2629447757.2199998</v>
      </c>
      <c r="M1085" s="309"/>
      <c r="N1085" s="310">
        <v>99.278196723267015</v>
      </c>
      <c r="O1085" s="310"/>
      <c r="P1085" s="310"/>
    </row>
    <row r="1086" spans="1:16" ht="31.5" customHeight="1" x14ac:dyDescent="0.2">
      <c r="A1086" s="306" t="s">
        <v>203</v>
      </c>
      <c r="B1086" s="307"/>
      <c r="C1086" s="308" t="s">
        <v>950</v>
      </c>
      <c r="D1086" s="308"/>
      <c r="E1086" s="93" t="s">
        <v>613</v>
      </c>
      <c r="F1086" s="93" t="s">
        <v>83</v>
      </c>
      <c r="G1086" s="93" t="s">
        <v>204</v>
      </c>
      <c r="H1086" s="93"/>
      <c r="I1086" s="309">
        <v>2648565187.5300002</v>
      </c>
      <c r="J1086" s="309"/>
      <c r="K1086" s="309"/>
      <c r="L1086" s="309">
        <v>2629447757.2199998</v>
      </c>
      <c r="M1086" s="309"/>
      <c r="N1086" s="310">
        <v>99.278196723267015</v>
      </c>
      <c r="O1086" s="310"/>
      <c r="P1086" s="310"/>
    </row>
    <row r="1087" spans="1:16" ht="42.75" customHeight="1" x14ac:dyDescent="0.2">
      <c r="A1087" s="306" t="s">
        <v>205</v>
      </c>
      <c r="B1087" s="307"/>
      <c r="C1087" s="308" t="s">
        <v>950</v>
      </c>
      <c r="D1087" s="308"/>
      <c r="E1087" s="93" t="s">
        <v>613</v>
      </c>
      <c r="F1087" s="93" t="s">
        <v>83</v>
      </c>
      <c r="G1087" s="93" t="s">
        <v>206</v>
      </c>
      <c r="H1087" s="93"/>
      <c r="I1087" s="309">
        <v>2589417206.4200001</v>
      </c>
      <c r="J1087" s="309"/>
      <c r="K1087" s="309"/>
      <c r="L1087" s="309">
        <v>2572400704.6100001</v>
      </c>
      <c r="M1087" s="309"/>
      <c r="N1087" s="310">
        <v>99.342844337026463</v>
      </c>
      <c r="O1087" s="310"/>
      <c r="P1087" s="310"/>
    </row>
    <row r="1088" spans="1:16" ht="52.5" customHeight="1" x14ac:dyDescent="0.2">
      <c r="A1088" s="306" t="s">
        <v>617</v>
      </c>
      <c r="B1088" s="307"/>
      <c r="C1088" s="308" t="s">
        <v>950</v>
      </c>
      <c r="D1088" s="308"/>
      <c r="E1088" s="93" t="s">
        <v>613</v>
      </c>
      <c r="F1088" s="93" t="s">
        <v>83</v>
      </c>
      <c r="G1088" s="93" t="s">
        <v>618</v>
      </c>
      <c r="H1088" s="93"/>
      <c r="I1088" s="309">
        <v>661753206.41999996</v>
      </c>
      <c r="J1088" s="309"/>
      <c r="K1088" s="309"/>
      <c r="L1088" s="309">
        <v>661750624.41999996</v>
      </c>
      <c r="M1088" s="309"/>
      <c r="N1088" s="310">
        <v>99.999609824331031</v>
      </c>
      <c r="O1088" s="310"/>
      <c r="P1088" s="310"/>
    </row>
    <row r="1089" spans="1:16" ht="39" customHeight="1" x14ac:dyDescent="0.2">
      <c r="A1089" s="306" t="s">
        <v>215</v>
      </c>
      <c r="B1089" s="307"/>
      <c r="C1089" s="308" t="s">
        <v>950</v>
      </c>
      <c r="D1089" s="308"/>
      <c r="E1089" s="93" t="s">
        <v>613</v>
      </c>
      <c r="F1089" s="93" t="s">
        <v>83</v>
      </c>
      <c r="G1089" s="93" t="s">
        <v>618</v>
      </c>
      <c r="H1089" s="93" t="s">
        <v>216</v>
      </c>
      <c r="I1089" s="309">
        <v>661753206.41999996</v>
      </c>
      <c r="J1089" s="309"/>
      <c r="K1089" s="309"/>
      <c r="L1089" s="309">
        <v>661750624.41999996</v>
      </c>
      <c r="M1089" s="309"/>
      <c r="N1089" s="310">
        <v>99.999609824331031</v>
      </c>
      <c r="O1089" s="310"/>
      <c r="P1089" s="310"/>
    </row>
    <row r="1090" spans="1:16" ht="32.25" customHeight="1" x14ac:dyDescent="0.2">
      <c r="A1090" s="306" t="s">
        <v>217</v>
      </c>
      <c r="B1090" s="307"/>
      <c r="C1090" s="308" t="s">
        <v>950</v>
      </c>
      <c r="D1090" s="308"/>
      <c r="E1090" s="93" t="s">
        <v>613</v>
      </c>
      <c r="F1090" s="93" t="s">
        <v>83</v>
      </c>
      <c r="G1090" s="93" t="s">
        <v>618</v>
      </c>
      <c r="H1090" s="93" t="s">
        <v>218</v>
      </c>
      <c r="I1090" s="309">
        <v>661753206.41999996</v>
      </c>
      <c r="J1090" s="309"/>
      <c r="K1090" s="309"/>
      <c r="L1090" s="309">
        <v>661750624.41999996</v>
      </c>
      <c r="M1090" s="309"/>
      <c r="N1090" s="310">
        <v>99.999609824331031</v>
      </c>
      <c r="O1090" s="310"/>
      <c r="P1090" s="310"/>
    </row>
    <row r="1091" spans="1:16" ht="211.5" customHeight="1" x14ac:dyDescent="0.2">
      <c r="A1091" s="306" t="s">
        <v>619</v>
      </c>
      <c r="B1091" s="307"/>
      <c r="C1091" s="308" t="s">
        <v>950</v>
      </c>
      <c r="D1091" s="308"/>
      <c r="E1091" s="93" t="s">
        <v>613</v>
      </c>
      <c r="F1091" s="93" t="s">
        <v>83</v>
      </c>
      <c r="G1091" s="93" t="s">
        <v>620</v>
      </c>
      <c r="H1091" s="93"/>
      <c r="I1091" s="309">
        <v>1852484000</v>
      </c>
      <c r="J1091" s="309"/>
      <c r="K1091" s="309"/>
      <c r="L1091" s="309">
        <v>1836721797.6700001</v>
      </c>
      <c r="M1091" s="309"/>
      <c r="N1091" s="310">
        <v>99.149131526642066</v>
      </c>
      <c r="O1091" s="310"/>
      <c r="P1091" s="310"/>
    </row>
    <row r="1092" spans="1:16" ht="39.75" customHeight="1" x14ac:dyDescent="0.2">
      <c r="A1092" s="306" t="s">
        <v>215</v>
      </c>
      <c r="B1092" s="307"/>
      <c r="C1092" s="308" t="s">
        <v>950</v>
      </c>
      <c r="D1092" s="308"/>
      <c r="E1092" s="93" t="s">
        <v>613</v>
      </c>
      <c r="F1092" s="93" t="s">
        <v>83</v>
      </c>
      <c r="G1092" s="93" t="s">
        <v>620</v>
      </c>
      <c r="H1092" s="93" t="s">
        <v>216</v>
      </c>
      <c r="I1092" s="309">
        <v>1852484000</v>
      </c>
      <c r="J1092" s="309"/>
      <c r="K1092" s="309"/>
      <c r="L1092" s="309">
        <v>1836721797.6700001</v>
      </c>
      <c r="M1092" s="309"/>
      <c r="N1092" s="310">
        <v>99.149131526642066</v>
      </c>
      <c r="O1092" s="310"/>
      <c r="P1092" s="310"/>
    </row>
    <row r="1093" spans="1:16" ht="30" customHeight="1" x14ac:dyDescent="0.2">
      <c r="A1093" s="306" t="s">
        <v>217</v>
      </c>
      <c r="B1093" s="307"/>
      <c r="C1093" s="308" t="s">
        <v>950</v>
      </c>
      <c r="D1093" s="308"/>
      <c r="E1093" s="93" t="s">
        <v>613</v>
      </c>
      <c r="F1093" s="93" t="s">
        <v>83</v>
      </c>
      <c r="G1093" s="93" t="s">
        <v>620</v>
      </c>
      <c r="H1093" s="93" t="s">
        <v>218</v>
      </c>
      <c r="I1093" s="309">
        <v>1852484000</v>
      </c>
      <c r="J1093" s="309"/>
      <c r="K1093" s="309"/>
      <c r="L1093" s="309">
        <v>1836721797.6700001</v>
      </c>
      <c r="M1093" s="309"/>
      <c r="N1093" s="310">
        <v>99.149131526642066</v>
      </c>
      <c r="O1093" s="310"/>
      <c r="P1093" s="310"/>
    </row>
    <row r="1094" spans="1:16" ht="183.75" customHeight="1" x14ac:dyDescent="0.2">
      <c r="A1094" s="306" t="s">
        <v>621</v>
      </c>
      <c r="B1094" s="307"/>
      <c r="C1094" s="308" t="s">
        <v>950</v>
      </c>
      <c r="D1094" s="308"/>
      <c r="E1094" s="93" t="s">
        <v>613</v>
      </c>
      <c r="F1094" s="93" t="s">
        <v>83</v>
      </c>
      <c r="G1094" s="93" t="s">
        <v>622</v>
      </c>
      <c r="H1094" s="93"/>
      <c r="I1094" s="309">
        <v>75180000</v>
      </c>
      <c r="J1094" s="309"/>
      <c r="K1094" s="309"/>
      <c r="L1094" s="309">
        <v>73928282.519999996</v>
      </c>
      <c r="M1094" s="309"/>
      <c r="N1094" s="310">
        <v>98.335039265762163</v>
      </c>
      <c r="O1094" s="310"/>
      <c r="P1094" s="310"/>
    </row>
    <row r="1095" spans="1:16" ht="45" customHeight="1" x14ac:dyDescent="0.2">
      <c r="A1095" s="306" t="s">
        <v>215</v>
      </c>
      <c r="B1095" s="307"/>
      <c r="C1095" s="308" t="s">
        <v>950</v>
      </c>
      <c r="D1095" s="308"/>
      <c r="E1095" s="93" t="s">
        <v>613</v>
      </c>
      <c r="F1095" s="93" t="s">
        <v>83</v>
      </c>
      <c r="G1095" s="93" t="s">
        <v>622</v>
      </c>
      <c r="H1095" s="93" t="s">
        <v>216</v>
      </c>
      <c r="I1095" s="309">
        <v>75180000</v>
      </c>
      <c r="J1095" s="309"/>
      <c r="K1095" s="309"/>
      <c r="L1095" s="309">
        <v>73928282.519999996</v>
      </c>
      <c r="M1095" s="309"/>
      <c r="N1095" s="310">
        <v>98.335039265762163</v>
      </c>
      <c r="O1095" s="310"/>
      <c r="P1095" s="310"/>
    </row>
    <row r="1096" spans="1:16" ht="69.75" customHeight="1" x14ac:dyDescent="0.2">
      <c r="A1096" s="306" t="s">
        <v>623</v>
      </c>
      <c r="B1096" s="307"/>
      <c r="C1096" s="308" t="s">
        <v>950</v>
      </c>
      <c r="D1096" s="308"/>
      <c r="E1096" s="93" t="s">
        <v>613</v>
      </c>
      <c r="F1096" s="93" t="s">
        <v>83</v>
      </c>
      <c r="G1096" s="93" t="s">
        <v>622</v>
      </c>
      <c r="H1096" s="93" t="s">
        <v>624</v>
      </c>
      <c r="I1096" s="309">
        <v>75180000</v>
      </c>
      <c r="J1096" s="309"/>
      <c r="K1096" s="309"/>
      <c r="L1096" s="309">
        <v>73928282.519999996</v>
      </c>
      <c r="M1096" s="309"/>
      <c r="N1096" s="310">
        <v>98.335039265762163</v>
      </c>
      <c r="O1096" s="310"/>
      <c r="P1096" s="310"/>
    </row>
    <row r="1097" spans="1:16" ht="87" customHeight="1" x14ac:dyDescent="0.2">
      <c r="A1097" s="306" t="s">
        <v>625</v>
      </c>
      <c r="B1097" s="307"/>
      <c r="C1097" s="308" t="s">
        <v>950</v>
      </c>
      <c r="D1097" s="308"/>
      <c r="E1097" s="93" t="s">
        <v>613</v>
      </c>
      <c r="F1097" s="93" t="s">
        <v>83</v>
      </c>
      <c r="G1097" s="93" t="s">
        <v>626</v>
      </c>
      <c r="H1097" s="93"/>
      <c r="I1097" s="309">
        <v>33832981.109999999</v>
      </c>
      <c r="J1097" s="309"/>
      <c r="K1097" s="309"/>
      <c r="L1097" s="309">
        <v>31732052.609999999</v>
      </c>
      <c r="M1097" s="309"/>
      <c r="N1097" s="310">
        <v>93.790294466901031</v>
      </c>
      <c r="O1097" s="310"/>
      <c r="P1097" s="310"/>
    </row>
    <row r="1098" spans="1:16" ht="93.75" customHeight="1" x14ac:dyDescent="0.2">
      <c r="A1098" s="306" t="s">
        <v>627</v>
      </c>
      <c r="B1098" s="307"/>
      <c r="C1098" s="308" t="s">
        <v>950</v>
      </c>
      <c r="D1098" s="308"/>
      <c r="E1098" s="93" t="s">
        <v>613</v>
      </c>
      <c r="F1098" s="93" t="s">
        <v>83</v>
      </c>
      <c r="G1098" s="93" t="s">
        <v>628</v>
      </c>
      <c r="H1098" s="93"/>
      <c r="I1098" s="309">
        <v>2787000</v>
      </c>
      <c r="J1098" s="309"/>
      <c r="K1098" s="309"/>
      <c r="L1098" s="309">
        <v>2786975.86</v>
      </c>
      <c r="M1098" s="309"/>
      <c r="N1098" s="310">
        <v>99.999133835665589</v>
      </c>
      <c r="O1098" s="310"/>
      <c r="P1098" s="310"/>
    </row>
    <row r="1099" spans="1:16" ht="36.75" customHeight="1" x14ac:dyDescent="0.2">
      <c r="A1099" s="306" t="s">
        <v>215</v>
      </c>
      <c r="B1099" s="307"/>
      <c r="C1099" s="308" t="s">
        <v>950</v>
      </c>
      <c r="D1099" s="308"/>
      <c r="E1099" s="93" t="s">
        <v>613</v>
      </c>
      <c r="F1099" s="93" t="s">
        <v>83</v>
      </c>
      <c r="G1099" s="93" t="s">
        <v>628</v>
      </c>
      <c r="H1099" s="93" t="s">
        <v>216</v>
      </c>
      <c r="I1099" s="309">
        <v>2787000</v>
      </c>
      <c r="J1099" s="309"/>
      <c r="K1099" s="309"/>
      <c r="L1099" s="309">
        <v>2786975.86</v>
      </c>
      <c r="M1099" s="309"/>
      <c r="N1099" s="310">
        <v>99.999133835665589</v>
      </c>
      <c r="O1099" s="310"/>
      <c r="P1099" s="310"/>
    </row>
    <row r="1100" spans="1:16" ht="33" customHeight="1" x14ac:dyDescent="0.2">
      <c r="A1100" s="306" t="s">
        <v>217</v>
      </c>
      <c r="B1100" s="307"/>
      <c r="C1100" s="308" t="s">
        <v>950</v>
      </c>
      <c r="D1100" s="308"/>
      <c r="E1100" s="93" t="s">
        <v>613</v>
      </c>
      <c r="F1100" s="93" t="s">
        <v>83</v>
      </c>
      <c r="G1100" s="93" t="s">
        <v>628</v>
      </c>
      <c r="H1100" s="93" t="s">
        <v>218</v>
      </c>
      <c r="I1100" s="309">
        <v>2787000</v>
      </c>
      <c r="J1100" s="309"/>
      <c r="K1100" s="309"/>
      <c r="L1100" s="309">
        <v>2786975.86</v>
      </c>
      <c r="M1100" s="309"/>
      <c r="N1100" s="310">
        <v>99.999133835665589</v>
      </c>
      <c r="O1100" s="310"/>
      <c r="P1100" s="310"/>
    </row>
    <row r="1101" spans="1:16" ht="72" customHeight="1" x14ac:dyDescent="0.2">
      <c r="A1101" s="306" t="s">
        <v>629</v>
      </c>
      <c r="B1101" s="307"/>
      <c r="C1101" s="308" t="s">
        <v>950</v>
      </c>
      <c r="D1101" s="308"/>
      <c r="E1101" s="93" t="s">
        <v>613</v>
      </c>
      <c r="F1101" s="93" t="s">
        <v>83</v>
      </c>
      <c r="G1101" s="93" t="s">
        <v>630</v>
      </c>
      <c r="H1101" s="93"/>
      <c r="I1101" s="309">
        <v>13552981.109999999</v>
      </c>
      <c r="J1101" s="309"/>
      <c r="K1101" s="309"/>
      <c r="L1101" s="309">
        <v>11452076.75</v>
      </c>
      <c r="M1101" s="309"/>
      <c r="N1101" s="310">
        <v>84.498581212882698</v>
      </c>
      <c r="O1101" s="310"/>
      <c r="P1101" s="310"/>
    </row>
    <row r="1102" spans="1:16" ht="34.5" customHeight="1" x14ac:dyDescent="0.2">
      <c r="A1102" s="306" t="s">
        <v>215</v>
      </c>
      <c r="B1102" s="307"/>
      <c r="C1102" s="308" t="s">
        <v>950</v>
      </c>
      <c r="D1102" s="308"/>
      <c r="E1102" s="93" t="s">
        <v>613</v>
      </c>
      <c r="F1102" s="93" t="s">
        <v>83</v>
      </c>
      <c r="G1102" s="93" t="s">
        <v>630</v>
      </c>
      <c r="H1102" s="93" t="s">
        <v>216</v>
      </c>
      <c r="I1102" s="309">
        <v>13552981.109999999</v>
      </c>
      <c r="J1102" s="309"/>
      <c r="K1102" s="309"/>
      <c r="L1102" s="309">
        <v>11452076.75</v>
      </c>
      <c r="M1102" s="309"/>
      <c r="N1102" s="310">
        <v>84.498581212882698</v>
      </c>
      <c r="O1102" s="310"/>
      <c r="P1102" s="310"/>
    </row>
    <row r="1103" spans="1:16" ht="31.5" customHeight="1" x14ac:dyDescent="0.2">
      <c r="A1103" s="306" t="s">
        <v>217</v>
      </c>
      <c r="B1103" s="307"/>
      <c r="C1103" s="308" t="s">
        <v>950</v>
      </c>
      <c r="D1103" s="308"/>
      <c r="E1103" s="93" t="s">
        <v>613</v>
      </c>
      <c r="F1103" s="93" t="s">
        <v>83</v>
      </c>
      <c r="G1103" s="93" t="s">
        <v>630</v>
      </c>
      <c r="H1103" s="93" t="s">
        <v>218</v>
      </c>
      <c r="I1103" s="309">
        <v>13552981.109999999</v>
      </c>
      <c r="J1103" s="309"/>
      <c r="K1103" s="309"/>
      <c r="L1103" s="309">
        <v>11452076.75</v>
      </c>
      <c r="M1103" s="309"/>
      <c r="N1103" s="310">
        <v>84.498581212882698</v>
      </c>
      <c r="O1103" s="310"/>
      <c r="P1103" s="310"/>
    </row>
    <row r="1104" spans="1:16" ht="48.75" customHeight="1" x14ac:dyDescent="0.2">
      <c r="A1104" s="306" t="s">
        <v>631</v>
      </c>
      <c r="B1104" s="307"/>
      <c r="C1104" s="308" t="s">
        <v>950</v>
      </c>
      <c r="D1104" s="308"/>
      <c r="E1104" s="93" t="s">
        <v>613</v>
      </c>
      <c r="F1104" s="93" t="s">
        <v>83</v>
      </c>
      <c r="G1104" s="93" t="s">
        <v>632</v>
      </c>
      <c r="H1104" s="93"/>
      <c r="I1104" s="309">
        <v>17493000</v>
      </c>
      <c r="J1104" s="309"/>
      <c r="K1104" s="309"/>
      <c r="L1104" s="309">
        <v>17493000</v>
      </c>
      <c r="M1104" s="309"/>
      <c r="N1104" s="310">
        <v>100</v>
      </c>
      <c r="O1104" s="310"/>
      <c r="P1104" s="310"/>
    </row>
    <row r="1105" spans="1:16" ht="43.5" customHeight="1" x14ac:dyDescent="0.2">
      <c r="A1105" s="306" t="s">
        <v>215</v>
      </c>
      <c r="B1105" s="307"/>
      <c r="C1105" s="308" t="s">
        <v>950</v>
      </c>
      <c r="D1105" s="308"/>
      <c r="E1105" s="93" t="s">
        <v>613</v>
      </c>
      <c r="F1105" s="93" t="s">
        <v>83</v>
      </c>
      <c r="G1105" s="93" t="s">
        <v>632</v>
      </c>
      <c r="H1105" s="93" t="s">
        <v>216</v>
      </c>
      <c r="I1105" s="309">
        <v>17493000</v>
      </c>
      <c r="J1105" s="309"/>
      <c r="K1105" s="309"/>
      <c r="L1105" s="309">
        <v>17493000</v>
      </c>
      <c r="M1105" s="309"/>
      <c r="N1105" s="310">
        <v>100</v>
      </c>
      <c r="O1105" s="310"/>
      <c r="P1105" s="310"/>
    </row>
    <row r="1106" spans="1:16" ht="27.75" customHeight="1" x14ac:dyDescent="0.2">
      <c r="A1106" s="306" t="s">
        <v>217</v>
      </c>
      <c r="B1106" s="307"/>
      <c r="C1106" s="308" t="s">
        <v>950</v>
      </c>
      <c r="D1106" s="308"/>
      <c r="E1106" s="93" t="s">
        <v>613</v>
      </c>
      <c r="F1106" s="93" t="s">
        <v>83</v>
      </c>
      <c r="G1106" s="93" t="s">
        <v>632</v>
      </c>
      <c r="H1106" s="93" t="s">
        <v>218</v>
      </c>
      <c r="I1106" s="309">
        <v>17493000</v>
      </c>
      <c r="J1106" s="309"/>
      <c r="K1106" s="309"/>
      <c r="L1106" s="309">
        <v>17493000</v>
      </c>
      <c r="M1106" s="309"/>
      <c r="N1106" s="310">
        <v>100</v>
      </c>
      <c r="O1106" s="310"/>
      <c r="P1106" s="310"/>
    </row>
    <row r="1107" spans="1:16" ht="33" customHeight="1" x14ac:dyDescent="0.2">
      <c r="A1107" s="306" t="s">
        <v>633</v>
      </c>
      <c r="B1107" s="307"/>
      <c r="C1107" s="308" t="s">
        <v>950</v>
      </c>
      <c r="D1107" s="308"/>
      <c r="E1107" s="93" t="s">
        <v>613</v>
      </c>
      <c r="F1107" s="93" t="s">
        <v>83</v>
      </c>
      <c r="G1107" s="93" t="s">
        <v>634</v>
      </c>
      <c r="H1107" s="93"/>
      <c r="I1107" s="309">
        <v>25315000</v>
      </c>
      <c r="J1107" s="309"/>
      <c r="K1107" s="309"/>
      <c r="L1107" s="309">
        <v>25315000</v>
      </c>
      <c r="M1107" s="309"/>
      <c r="N1107" s="310">
        <v>100</v>
      </c>
      <c r="O1107" s="310"/>
      <c r="P1107" s="310"/>
    </row>
    <row r="1108" spans="1:16" ht="141" customHeight="1" x14ac:dyDescent="0.2">
      <c r="A1108" s="306" t="s">
        <v>635</v>
      </c>
      <c r="B1108" s="307"/>
      <c r="C1108" s="308" t="s">
        <v>950</v>
      </c>
      <c r="D1108" s="308"/>
      <c r="E1108" s="93" t="s">
        <v>613</v>
      </c>
      <c r="F1108" s="93" t="s">
        <v>83</v>
      </c>
      <c r="G1108" s="93" t="s">
        <v>636</v>
      </c>
      <c r="H1108" s="93"/>
      <c r="I1108" s="309">
        <v>25315000</v>
      </c>
      <c r="J1108" s="309"/>
      <c r="K1108" s="309"/>
      <c r="L1108" s="309">
        <v>25315000</v>
      </c>
      <c r="M1108" s="309"/>
      <c r="N1108" s="310">
        <v>100</v>
      </c>
      <c r="O1108" s="310"/>
      <c r="P1108" s="310"/>
    </row>
    <row r="1109" spans="1:16" ht="44.25" customHeight="1" x14ac:dyDescent="0.2">
      <c r="A1109" s="306" t="s">
        <v>215</v>
      </c>
      <c r="B1109" s="307"/>
      <c r="C1109" s="308" t="s">
        <v>950</v>
      </c>
      <c r="D1109" s="308"/>
      <c r="E1109" s="93" t="s">
        <v>613</v>
      </c>
      <c r="F1109" s="93" t="s">
        <v>83</v>
      </c>
      <c r="G1109" s="93" t="s">
        <v>636</v>
      </c>
      <c r="H1109" s="93" t="s">
        <v>216</v>
      </c>
      <c r="I1109" s="309">
        <v>25315000</v>
      </c>
      <c r="J1109" s="309"/>
      <c r="K1109" s="309"/>
      <c r="L1109" s="309">
        <v>25315000</v>
      </c>
      <c r="M1109" s="309"/>
      <c r="N1109" s="310">
        <v>100</v>
      </c>
      <c r="O1109" s="310"/>
      <c r="P1109" s="310"/>
    </row>
    <row r="1110" spans="1:16" ht="66.75" customHeight="1" x14ac:dyDescent="0.2">
      <c r="A1110" s="306" t="s">
        <v>623</v>
      </c>
      <c r="B1110" s="307"/>
      <c r="C1110" s="308" t="s">
        <v>950</v>
      </c>
      <c r="D1110" s="308"/>
      <c r="E1110" s="93" t="s">
        <v>613</v>
      </c>
      <c r="F1110" s="93" t="s">
        <v>83</v>
      </c>
      <c r="G1110" s="93" t="s">
        <v>636</v>
      </c>
      <c r="H1110" s="93" t="s">
        <v>624</v>
      </c>
      <c r="I1110" s="309">
        <v>25315000</v>
      </c>
      <c r="J1110" s="309"/>
      <c r="K1110" s="309"/>
      <c r="L1110" s="309">
        <v>25315000</v>
      </c>
      <c r="M1110" s="309"/>
      <c r="N1110" s="310">
        <v>100</v>
      </c>
      <c r="O1110" s="310"/>
      <c r="P1110" s="310"/>
    </row>
    <row r="1111" spans="1:16" ht="30" customHeight="1" x14ac:dyDescent="0.2">
      <c r="A1111" s="420" t="s">
        <v>654</v>
      </c>
      <c r="B1111" s="421"/>
      <c r="C1111" s="375" t="s">
        <v>950</v>
      </c>
      <c r="D1111" s="375"/>
      <c r="E1111" s="97" t="s">
        <v>613</v>
      </c>
      <c r="F1111" s="97" t="s">
        <v>85</v>
      </c>
      <c r="G1111" s="97"/>
      <c r="H1111" s="97"/>
      <c r="I1111" s="376">
        <v>4311915503.5600004</v>
      </c>
      <c r="J1111" s="376"/>
      <c r="K1111" s="376"/>
      <c r="L1111" s="376">
        <v>4290935480.4899998</v>
      </c>
      <c r="M1111" s="376"/>
      <c r="N1111" s="422">
        <v>99.513440765416689</v>
      </c>
      <c r="O1111" s="422"/>
      <c r="P1111" s="422"/>
    </row>
    <row r="1112" spans="1:16" ht="30" customHeight="1" x14ac:dyDescent="0.2">
      <c r="A1112" s="306" t="s">
        <v>201</v>
      </c>
      <c r="B1112" s="307"/>
      <c r="C1112" s="308" t="s">
        <v>950</v>
      </c>
      <c r="D1112" s="308"/>
      <c r="E1112" s="93" t="s">
        <v>613</v>
      </c>
      <c r="F1112" s="93" t="s">
        <v>85</v>
      </c>
      <c r="G1112" s="93" t="s">
        <v>202</v>
      </c>
      <c r="H1112" s="93"/>
      <c r="I1112" s="309">
        <v>4311915503.5600004</v>
      </c>
      <c r="J1112" s="309"/>
      <c r="K1112" s="309"/>
      <c r="L1112" s="309">
        <v>4290935480.4899998</v>
      </c>
      <c r="M1112" s="309"/>
      <c r="N1112" s="310">
        <v>99.513440765416689</v>
      </c>
      <c r="O1112" s="310"/>
      <c r="P1112" s="310"/>
    </row>
    <row r="1113" spans="1:16" ht="27" customHeight="1" x14ac:dyDescent="0.2">
      <c r="A1113" s="306" t="s">
        <v>203</v>
      </c>
      <c r="B1113" s="307"/>
      <c r="C1113" s="308" t="s">
        <v>950</v>
      </c>
      <c r="D1113" s="308"/>
      <c r="E1113" s="93" t="s">
        <v>613</v>
      </c>
      <c r="F1113" s="93" t="s">
        <v>85</v>
      </c>
      <c r="G1113" s="93" t="s">
        <v>204</v>
      </c>
      <c r="H1113" s="93"/>
      <c r="I1113" s="309">
        <v>4310866351.0600004</v>
      </c>
      <c r="J1113" s="309"/>
      <c r="K1113" s="309"/>
      <c r="L1113" s="309">
        <v>4289886465.27</v>
      </c>
      <c r="M1113" s="309"/>
      <c r="N1113" s="310">
        <v>99.513325534092658</v>
      </c>
      <c r="O1113" s="310"/>
      <c r="P1113" s="310"/>
    </row>
    <row r="1114" spans="1:16" ht="39.75" customHeight="1" x14ac:dyDescent="0.2">
      <c r="A1114" s="306" t="s">
        <v>205</v>
      </c>
      <c r="B1114" s="307"/>
      <c r="C1114" s="308" t="s">
        <v>950</v>
      </c>
      <c r="D1114" s="308"/>
      <c r="E1114" s="93" t="s">
        <v>613</v>
      </c>
      <c r="F1114" s="93" t="s">
        <v>85</v>
      </c>
      <c r="G1114" s="93" t="s">
        <v>206</v>
      </c>
      <c r="H1114" s="93"/>
      <c r="I1114" s="309">
        <v>3975836814.3499999</v>
      </c>
      <c r="J1114" s="309"/>
      <c r="K1114" s="309"/>
      <c r="L1114" s="309">
        <v>3964883643.9699998</v>
      </c>
      <c r="M1114" s="309"/>
      <c r="N1114" s="310">
        <v>99.724506540598782</v>
      </c>
      <c r="O1114" s="310"/>
      <c r="P1114" s="310"/>
    </row>
    <row r="1115" spans="1:16" ht="78" customHeight="1" x14ac:dyDescent="0.2">
      <c r="A1115" s="306" t="s">
        <v>655</v>
      </c>
      <c r="B1115" s="307"/>
      <c r="C1115" s="308" t="s">
        <v>950</v>
      </c>
      <c r="D1115" s="308"/>
      <c r="E1115" s="93" t="s">
        <v>613</v>
      </c>
      <c r="F1115" s="93" t="s">
        <v>85</v>
      </c>
      <c r="G1115" s="93" t="s">
        <v>656</v>
      </c>
      <c r="H1115" s="93"/>
      <c r="I1115" s="309">
        <v>660458814.35000002</v>
      </c>
      <c r="J1115" s="309"/>
      <c r="K1115" s="309"/>
      <c r="L1115" s="309">
        <v>660376614.35000002</v>
      </c>
      <c r="M1115" s="309"/>
      <c r="N1115" s="310">
        <v>99.987554106597713</v>
      </c>
      <c r="O1115" s="310"/>
      <c r="P1115" s="310"/>
    </row>
    <row r="1116" spans="1:16" ht="45.75" customHeight="1" x14ac:dyDescent="0.2">
      <c r="A1116" s="306" t="s">
        <v>215</v>
      </c>
      <c r="B1116" s="307"/>
      <c r="C1116" s="308" t="s">
        <v>950</v>
      </c>
      <c r="D1116" s="308"/>
      <c r="E1116" s="93" t="s">
        <v>613</v>
      </c>
      <c r="F1116" s="93" t="s">
        <v>85</v>
      </c>
      <c r="G1116" s="93" t="s">
        <v>656</v>
      </c>
      <c r="H1116" s="93" t="s">
        <v>216</v>
      </c>
      <c r="I1116" s="309">
        <v>660458814.35000002</v>
      </c>
      <c r="J1116" s="309"/>
      <c r="K1116" s="309"/>
      <c r="L1116" s="309">
        <v>660376614.35000002</v>
      </c>
      <c r="M1116" s="309"/>
      <c r="N1116" s="310">
        <v>99.987554106597713</v>
      </c>
      <c r="O1116" s="310"/>
      <c r="P1116" s="310"/>
    </row>
    <row r="1117" spans="1:16" ht="36" customHeight="1" x14ac:dyDescent="0.2">
      <c r="A1117" s="306" t="s">
        <v>217</v>
      </c>
      <c r="B1117" s="307"/>
      <c r="C1117" s="308" t="s">
        <v>950</v>
      </c>
      <c r="D1117" s="308"/>
      <c r="E1117" s="93" t="s">
        <v>613</v>
      </c>
      <c r="F1117" s="93" t="s">
        <v>85</v>
      </c>
      <c r="G1117" s="93" t="s">
        <v>656</v>
      </c>
      <c r="H1117" s="93" t="s">
        <v>218</v>
      </c>
      <c r="I1117" s="309">
        <v>660458814.35000002</v>
      </c>
      <c r="J1117" s="309"/>
      <c r="K1117" s="309"/>
      <c r="L1117" s="309">
        <v>660376614.35000002</v>
      </c>
      <c r="M1117" s="309"/>
      <c r="N1117" s="310">
        <v>99.987554106597713</v>
      </c>
      <c r="O1117" s="310"/>
      <c r="P1117" s="310"/>
    </row>
    <row r="1118" spans="1:16" ht="270.75" customHeight="1" x14ac:dyDescent="0.2">
      <c r="A1118" s="306" t="s">
        <v>65</v>
      </c>
      <c r="B1118" s="307"/>
      <c r="C1118" s="308" t="s">
        <v>950</v>
      </c>
      <c r="D1118" s="308"/>
      <c r="E1118" s="93" t="s">
        <v>613</v>
      </c>
      <c r="F1118" s="93" t="s">
        <v>85</v>
      </c>
      <c r="G1118" s="93" t="s">
        <v>657</v>
      </c>
      <c r="H1118" s="93"/>
      <c r="I1118" s="309">
        <v>108873000</v>
      </c>
      <c r="J1118" s="309"/>
      <c r="K1118" s="309"/>
      <c r="L1118" s="309">
        <v>108873000</v>
      </c>
      <c r="M1118" s="309"/>
      <c r="N1118" s="310">
        <v>100</v>
      </c>
      <c r="O1118" s="310"/>
      <c r="P1118" s="310"/>
    </row>
    <row r="1119" spans="1:16" ht="38.25" customHeight="1" x14ac:dyDescent="0.2">
      <c r="A1119" s="306" t="s">
        <v>215</v>
      </c>
      <c r="B1119" s="307"/>
      <c r="C1119" s="308" t="s">
        <v>950</v>
      </c>
      <c r="D1119" s="308"/>
      <c r="E1119" s="93" t="s">
        <v>613</v>
      </c>
      <c r="F1119" s="93" t="s">
        <v>85</v>
      </c>
      <c r="G1119" s="93" t="s">
        <v>657</v>
      </c>
      <c r="H1119" s="93" t="s">
        <v>216</v>
      </c>
      <c r="I1119" s="309">
        <v>108873000</v>
      </c>
      <c r="J1119" s="309"/>
      <c r="K1119" s="309"/>
      <c r="L1119" s="309">
        <v>108873000</v>
      </c>
      <c r="M1119" s="309"/>
      <c r="N1119" s="310">
        <v>100</v>
      </c>
      <c r="O1119" s="310"/>
      <c r="P1119" s="310"/>
    </row>
    <row r="1120" spans="1:16" ht="35.25" customHeight="1" x14ac:dyDescent="0.2">
      <c r="A1120" s="306" t="s">
        <v>217</v>
      </c>
      <c r="B1120" s="307"/>
      <c r="C1120" s="308" t="s">
        <v>950</v>
      </c>
      <c r="D1120" s="308"/>
      <c r="E1120" s="93" t="s">
        <v>613</v>
      </c>
      <c r="F1120" s="93" t="s">
        <v>85</v>
      </c>
      <c r="G1120" s="93" t="s">
        <v>657</v>
      </c>
      <c r="H1120" s="93" t="s">
        <v>218</v>
      </c>
      <c r="I1120" s="309">
        <v>108873000</v>
      </c>
      <c r="J1120" s="309"/>
      <c r="K1120" s="309"/>
      <c r="L1120" s="309">
        <v>108873000</v>
      </c>
      <c r="M1120" s="309"/>
      <c r="N1120" s="310">
        <v>100</v>
      </c>
      <c r="O1120" s="310"/>
      <c r="P1120" s="310"/>
    </row>
    <row r="1121" spans="1:16" ht="213" customHeight="1" x14ac:dyDescent="0.2">
      <c r="A1121" s="306" t="s">
        <v>619</v>
      </c>
      <c r="B1121" s="307"/>
      <c r="C1121" s="308" t="s">
        <v>950</v>
      </c>
      <c r="D1121" s="308"/>
      <c r="E1121" s="93" t="s">
        <v>613</v>
      </c>
      <c r="F1121" s="93" t="s">
        <v>85</v>
      </c>
      <c r="G1121" s="93" t="s">
        <v>620</v>
      </c>
      <c r="H1121" s="93"/>
      <c r="I1121" s="309">
        <v>2964617000</v>
      </c>
      <c r="J1121" s="309"/>
      <c r="K1121" s="309"/>
      <c r="L1121" s="309">
        <v>2956152232.3099999</v>
      </c>
      <c r="M1121" s="309"/>
      <c r="N1121" s="310">
        <v>99.714473482072052</v>
      </c>
      <c r="O1121" s="310"/>
      <c r="P1121" s="310"/>
    </row>
    <row r="1122" spans="1:16" ht="37.5" customHeight="1" x14ac:dyDescent="0.2">
      <c r="A1122" s="306" t="s">
        <v>215</v>
      </c>
      <c r="B1122" s="307"/>
      <c r="C1122" s="308" t="s">
        <v>950</v>
      </c>
      <c r="D1122" s="308"/>
      <c r="E1122" s="93" t="s">
        <v>613</v>
      </c>
      <c r="F1122" s="93" t="s">
        <v>85</v>
      </c>
      <c r="G1122" s="93" t="s">
        <v>620</v>
      </c>
      <c r="H1122" s="93" t="s">
        <v>216</v>
      </c>
      <c r="I1122" s="309">
        <v>2964617000</v>
      </c>
      <c r="J1122" s="309"/>
      <c r="K1122" s="309"/>
      <c r="L1122" s="309">
        <v>2956152232.3099999</v>
      </c>
      <c r="M1122" s="309"/>
      <c r="N1122" s="310">
        <v>99.714473482072052</v>
      </c>
      <c r="O1122" s="310"/>
      <c r="P1122" s="310"/>
    </row>
    <row r="1123" spans="1:16" ht="32.25" customHeight="1" x14ac:dyDescent="0.2">
      <c r="A1123" s="306" t="s">
        <v>217</v>
      </c>
      <c r="B1123" s="307"/>
      <c r="C1123" s="308" t="s">
        <v>950</v>
      </c>
      <c r="D1123" s="308"/>
      <c r="E1123" s="93" t="s">
        <v>613</v>
      </c>
      <c r="F1123" s="93" t="s">
        <v>85</v>
      </c>
      <c r="G1123" s="93" t="s">
        <v>620</v>
      </c>
      <c r="H1123" s="93" t="s">
        <v>218</v>
      </c>
      <c r="I1123" s="309">
        <v>2964617000</v>
      </c>
      <c r="J1123" s="309"/>
      <c r="K1123" s="309"/>
      <c r="L1123" s="309">
        <v>2956152232.3099999</v>
      </c>
      <c r="M1123" s="309"/>
      <c r="N1123" s="310">
        <v>99.714473482072052</v>
      </c>
      <c r="O1123" s="310"/>
      <c r="P1123" s="310"/>
    </row>
    <row r="1124" spans="1:16" ht="191.25" customHeight="1" x14ac:dyDescent="0.2">
      <c r="A1124" s="306" t="s">
        <v>621</v>
      </c>
      <c r="B1124" s="307"/>
      <c r="C1124" s="308" t="s">
        <v>950</v>
      </c>
      <c r="D1124" s="308"/>
      <c r="E1124" s="93" t="s">
        <v>613</v>
      </c>
      <c r="F1124" s="93" t="s">
        <v>85</v>
      </c>
      <c r="G1124" s="93" t="s">
        <v>622</v>
      </c>
      <c r="H1124" s="93"/>
      <c r="I1124" s="309">
        <v>241888000</v>
      </c>
      <c r="J1124" s="309"/>
      <c r="K1124" s="309"/>
      <c r="L1124" s="309">
        <v>239481797.31</v>
      </c>
      <c r="M1124" s="309"/>
      <c r="N1124" s="310">
        <v>99.005240983430355</v>
      </c>
      <c r="O1124" s="310"/>
      <c r="P1124" s="310"/>
    </row>
    <row r="1125" spans="1:16" ht="35.25" customHeight="1" x14ac:dyDescent="0.2">
      <c r="A1125" s="306" t="s">
        <v>215</v>
      </c>
      <c r="B1125" s="307"/>
      <c r="C1125" s="308" t="s">
        <v>950</v>
      </c>
      <c r="D1125" s="308"/>
      <c r="E1125" s="93" t="s">
        <v>613</v>
      </c>
      <c r="F1125" s="93" t="s">
        <v>85</v>
      </c>
      <c r="G1125" s="93" t="s">
        <v>622</v>
      </c>
      <c r="H1125" s="93" t="s">
        <v>216</v>
      </c>
      <c r="I1125" s="309">
        <v>241888000</v>
      </c>
      <c r="J1125" s="309"/>
      <c r="K1125" s="309"/>
      <c r="L1125" s="309">
        <v>239481797.31</v>
      </c>
      <c r="M1125" s="309"/>
      <c r="N1125" s="310">
        <v>99.005240983430355</v>
      </c>
      <c r="O1125" s="310"/>
      <c r="P1125" s="310"/>
    </row>
    <row r="1126" spans="1:16" ht="63.75" customHeight="1" x14ac:dyDescent="0.2">
      <c r="A1126" s="306" t="s">
        <v>623</v>
      </c>
      <c r="B1126" s="307"/>
      <c r="C1126" s="308" t="s">
        <v>950</v>
      </c>
      <c r="D1126" s="308"/>
      <c r="E1126" s="93" t="s">
        <v>613</v>
      </c>
      <c r="F1126" s="93" t="s">
        <v>85</v>
      </c>
      <c r="G1126" s="93" t="s">
        <v>622</v>
      </c>
      <c r="H1126" s="93" t="s">
        <v>624</v>
      </c>
      <c r="I1126" s="309">
        <v>241888000</v>
      </c>
      <c r="J1126" s="309"/>
      <c r="K1126" s="309"/>
      <c r="L1126" s="309">
        <v>239481797.31</v>
      </c>
      <c r="M1126" s="309"/>
      <c r="N1126" s="310">
        <v>99.005240983430355</v>
      </c>
      <c r="O1126" s="310"/>
      <c r="P1126" s="310"/>
    </row>
    <row r="1127" spans="1:16" ht="93" customHeight="1" x14ac:dyDescent="0.2">
      <c r="A1127" s="306" t="s">
        <v>625</v>
      </c>
      <c r="B1127" s="307"/>
      <c r="C1127" s="308" t="s">
        <v>950</v>
      </c>
      <c r="D1127" s="308"/>
      <c r="E1127" s="93" t="s">
        <v>613</v>
      </c>
      <c r="F1127" s="93" t="s">
        <v>85</v>
      </c>
      <c r="G1127" s="93" t="s">
        <v>626</v>
      </c>
      <c r="H1127" s="93"/>
      <c r="I1127" s="309">
        <v>332963829.23000002</v>
      </c>
      <c r="J1127" s="309"/>
      <c r="K1127" s="309"/>
      <c r="L1127" s="309">
        <v>322938978.04000002</v>
      </c>
      <c r="M1127" s="309"/>
      <c r="N1127" s="310">
        <v>96.989207142054113</v>
      </c>
      <c r="O1127" s="310"/>
      <c r="P1127" s="310"/>
    </row>
    <row r="1128" spans="1:16" ht="60" customHeight="1" x14ac:dyDescent="0.2">
      <c r="A1128" s="306" t="s">
        <v>658</v>
      </c>
      <c r="B1128" s="307"/>
      <c r="C1128" s="308" t="s">
        <v>950</v>
      </c>
      <c r="D1128" s="308"/>
      <c r="E1128" s="93" t="s">
        <v>613</v>
      </c>
      <c r="F1128" s="93" t="s">
        <v>85</v>
      </c>
      <c r="G1128" s="93" t="s">
        <v>659</v>
      </c>
      <c r="H1128" s="93"/>
      <c r="I1128" s="309">
        <v>89000</v>
      </c>
      <c r="J1128" s="309"/>
      <c r="K1128" s="309"/>
      <c r="L1128" s="309">
        <v>71266.17</v>
      </c>
      <c r="M1128" s="309"/>
      <c r="N1128" s="310">
        <v>80.074348314606738</v>
      </c>
      <c r="O1128" s="310"/>
      <c r="P1128" s="310"/>
    </row>
    <row r="1129" spans="1:16" ht="40.5" customHeight="1" x14ac:dyDescent="0.2">
      <c r="A1129" s="306" t="s">
        <v>215</v>
      </c>
      <c r="B1129" s="307"/>
      <c r="C1129" s="308" t="s">
        <v>950</v>
      </c>
      <c r="D1129" s="308"/>
      <c r="E1129" s="93" t="s">
        <v>613</v>
      </c>
      <c r="F1129" s="93" t="s">
        <v>85</v>
      </c>
      <c r="G1129" s="93" t="s">
        <v>659</v>
      </c>
      <c r="H1129" s="93" t="s">
        <v>216</v>
      </c>
      <c r="I1129" s="309">
        <v>89000</v>
      </c>
      <c r="J1129" s="309"/>
      <c r="K1129" s="309"/>
      <c r="L1129" s="309">
        <v>71266.17</v>
      </c>
      <c r="M1129" s="309"/>
      <c r="N1129" s="310">
        <v>80.074348314606738</v>
      </c>
      <c r="O1129" s="310"/>
      <c r="P1129" s="310"/>
    </row>
    <row r="1130" spans="1:16" ht="34.5" customHeight="1" x14ac:dyDescent="0.2">
      <c r="A1130" s="306" t="s">
        <v>217</v>
      </c>
      <c r="B1130" s="307"/>
      <c r="C1130" s="308" t="s">
        <v>950</v>
      </c>
      <c r="D1130" s="308"/>
      <c r="E1130" s="93" t="s">
        <v>613</v>
      </c>
      <c r="F1130" s="93" t="s">
        <v>85</v>
      </c>
      <c r="G1130" s="93" t="s">
        <v>659</v>
      </c>
      <c r="H1130" s="93" t="s">
        <v>218</v>
      </c>
      <c r="I1130" s="309">
        <v>89000</v>
      </c>
      <c r="J1130" s="309"/>
      <c r="K1130" s="309"/>
      <c r="L1130" s="309">
        <v>71266.17</v>
      </c>
      <c r="M1130" s="309"/>
      <c r="N1130" s="310">
        <v>80.074348314606738</v>
      </c>
      <c r="O1130" s="310"/>
      <c r="P1130" s="310"/>
    </row>
    <row r="1131" spans="1:16" ht="85.5" customHeight="1" x14ac:dyDescent="0.2">
      <c r="A1131" s="306" t="s">
        <v>660</v>
      </c>
      <c r="B1131" s="307"/>
      <c r="C1131" s="308" t="s">
        <v>950</v>
      </c>
      <c r="D1131" s="308"/>
      <c r="E1131" s="93" t="s">
        <v>613</v>
      </c>
      <c r="F1131" s="93" t="s">
        <v>85</v>
      </c>
      <c r="G1131" s="93" t="s">
        <v>661</v>
      </c>
      <c r="H1131" s="93"/>
      <c r="I1131" s="309">
        <v>394800</v>
      </c>
      <c r="J1131" s="309"/>
      <c r="K1131" s="309"/>
      <c r="L1131" s="309">
        <v>394733.69</v>
      </c>
      <c r="M1131" s="309"/>
      <c r="N1131" s="310">
        <v>99.983204154002024</v>
      </c>
      <c r="O1131" s="310"/>
      <c r="P1131" s="310"/>
    </row>
    <row r="1132" spans="1:16" ht="34.5" customHeight="1" x14ac:dyDescent="0.2">
      <c r="A1132" s="306" t="s">
        <v>110</v>
      </c>
      <c r="B1132" s="307"/>
      <c r="C1132" s="308" t="s">
        <v>950</v>
      </c>
      <c r="D1132" s="308"/>
      <c r="E1132" s="93" t="s">
        <v>613</v>
      </c>
      <c r="F1132" s="93" t="s">
        <v>85</v>
      </c>
      <c r="G1132" s="93" t="s">
        <v>661</v>
      </c>
      <c r="H1132" s="93" t="s">
        <v>111</v>
      </c>
      <c r="I1132" s="309">
        <v>394800</v>
      </c>
      <c r="J1132" s="309"/>
      <c r="K1132" s="309"/>
      <c r="L1132" s="309">
        <v>394733.69</v>
      </c>
      <c r="M1132" s="309"/>
      <c r="N1132" s="310">
        <v>99.983204154002024</v>
      </c>
      <c r="O1132" s="310"/>
      <c r="P1132" s="310"/>
    </row>
    <row r="1133" spans="1:16" ht="39" customHeight="1" x14ac:dyDescent="0.2">
      <c r="A1133" s="306" t="s">
        <v>112</v>
      </c>
      <c r="B1133" s="307"/>
      <c r="C1133" s="308" t="s">
        <v>950</v>
      </c>
      <c r="D1133" s="308"/>
      <c r="E1133" s="93" t="s">
        <v>613</v>
      </c>
      <c r="F1133" s="93" t="s">
        <v>85</v>
      </c>
      <c r="G1133" s="93" t="s">
        <v>661</v>
      </c>
      <c r="H1133" s="93" t="s">
        <v>113</v>
      </c>
      <c r="I1133" s="309">
        <v>394800</v>
      </c>
      <c r="J1133" s="309"/>
      <c r="K1133" s="309"/>
      <c r="L1133" s="309">
        <v>394733.69</v>
      </c>
      <c r="M1133" s="309"/>
      <c r="N1133" s="310">
        <v>99.983204154002024</v>
      </c>
      <c r="O1133" s="310"/>
      <c r="P1133" s="310"/>
    </row>
    <row r="1134" spans="1:16" ht="66" customHeight="1" x14ac:dyDescent="0.2">
      <c r="A1134" s="306" t="s">
        <v>662</v>
      </c>
      <c r="B1134" s="307"/>
      <c r="C1134" s="308" t="s">
        <v>950</v>
      </c>
      <c r="D1134" s="308"/>
      <c r="E1134" s="93" t="s">
        <v>613</v>
      </c>
      <c r="F1134" s="93" t="s">
        <v>85</v>
      </c>
      <c r="G1134" s="93" t="s">
        <v>663</v>
      </c>
      <c r="H1134" s="93"/>
      <c r="I1134" s="309">
        <v>215132029.22999999</v>
      </c>
      <c r="J1134" s="309"/>
      <c r="K1134" s="309"/>
      <c r="L1134" s="309">
        <v>205557900.21000001</v>
      </c>
      <c r="M1134" s="309"/>
      <c r="N1134" s="310">
        <v>95.549649648047435</v>
      </c>
      <c r="O1134" s="310"/>
      <c r="P1134" s="310"/>
    </row>
    <row r="1135" spans="1:16" ht="42" customHeight="1" x14ac:dyDescent="0.2">
      <c r="A1135" s="306" t="s">
        <v>110</v>
      </c>
      <c r="B1135" s="307"/>
      <c r="C1135" s="308" t="s">
        <v>950</v>
      </c>
      <c r="D1135" s="308"/>
      <c r="E1135" s="93" t="s">
        <v>613</v>
      </c>
      <c r="F1135" s="93" t="s">
        <v>85</v>
      </c>
      <c r="G1135" s="93" t="s">
        <v>663</v>
      </c>
      <c r="H1135" s="93" t="s">
        <v>111</v>
      </c>
      <c r="I1135" s="309">
        <v>204890521.02000001</v>
      </c>
      <c r="J1135" s="309"/>
      <c r="K1135" s="309"/>
      <c r="L1135" s="309">
        <v>195316392</v>
      </c>
      <c r="M1135" s="309"/>
      <c r="N1135" s="310">
        <v>95.327197679845113</v>
      </c>
      <c r="O1135" s="310"/>
      <c r="P1135" s="310"/>
    </row>
    <row r="1136" spans="1:16" ht="40.5" customHeight="1" x14ac:dyDescent="0.2">
      <c r="A1136" s="306" t="s">
        <v>112</v>
      </c>
      <c r="B1136" s="307"/>
      <c r="C1136" s="308" t="s">
        <v>950</v>
      </c>
      <c r="D1136" s="308"/>
      <c r="E1136" s="93" t="s">
        <v>613</v>
      </c>
      <c r="F1136" s="93" t="s">
        <v>85</v>
      </c>
      <c r="G1136" s="93" t="s">
        <v>663</v>
      </c>
      <c r="H1136" s="93" t="s">
        <v>113</v>
      </c>
      <c r="I1136" s="309">
        <v>204890521.02000001</v>
      </c>
      <c r="J1136" s="309"/>
      <c r="K1136" s="309"/>
      <c r="L1136" s="309">
        <v>195316392</v>
      </c>
      <c r="M1136" s="309"/>
      <c r="N1136" s="310">
        <v>95.327197679845113</v>
      </c>
      <c r="O1136" s="310"/>
      <c r="P1136" s="310"/>
    </row>
    <row r="1137" spans="1:16" ht="33" customHeight="1" x14ac:dyDescent="0.2">
      <c r="A1137" s="306" t="s">
        <v>215</v>
      </c>
      <c r="B1137" s="307"/>
      <c r="C1137" s="308" t="s">
        <v>950</v>
      </c>
      <c r="D1137" s="308"/>
      <c r="E1137" s="93" t="s">
        <v>613</v>
      </c>
      <c r="F1137" s="93" t="s">
        <v>85</v>
      </c>
      <c r="G1137" s="93" t="s">
        <v>663</v>
      </c>
      <c r="H1137" s="93" t="s">
        <v>216</v>
      </c>
      <c r="I1137" s="309">
        <v>10241508.210000001</v>
      </c>
      <c r="J1137" s="309"/>
      <c r="K1137" s="309"/>
      <c r="L1137" s="309">
        <v>10241508.210000001</v>
      </c>
      <c r="M1137" s="309"/>
      <c r="N1137" s="310">
        <v>100</v>
      </c>
      <c r="O1137" s="310"/>
      <c r="P1137" s="310"/>
    </row>
    <row r="1138" spans="1:16" ht="26.25" customHeight="1" x14ac:dyDescent="0.2">
      <c r="A1138" s="306" t="s">
        <v>217</v>
      </c>
      <c r="B1138" s="307"/>
      <c r="C1138" s="308" t="s">
        <v>950</v>
      </c>
      <c r="D1138" s="308"/>
      <c r="E1138" s="93" t="s">
        <v>613</v>
      </c>
      <c r="F1138" s="93" t="s">
        <v>85</v>
      </c>
      <c r="G1138" s="93" t="s">
        <v>663</v>
      </c>
      <c r="H1138" s="93" t="s">
        <v>218</v>
      </c>
      <c r="I1138" s="309">
        <v>10241508.210000001</v>
      </c>
      <c r="J1138" s="309"/>
      <c r="K1138" s="309"/>
      <c r="L1138" s="309">
        <v>10241508.210000001</v>
      </c>
      <c r="M1138" s="309"/>
      <c r="N1138" s="310">
        <v>100</v>
      </c>
      <c r="O1138" s="310"/>
      <c r="P1138" s="310"/>
    </row>
    <row r="1139" spans="1:16" ht="57.75" customHeight="1" x14ac:dyDescent="0.2">
      <c r="A1139" s="306" t="s">
        <v>664</v>
      </c>
      <c r="B1139" s="307"/>
      <c r="C1139" s="308" t="s">
        <v>950</v>
      </c>
      <c r="D1139" s="308"/>
      <c r="E1139" s="93" t="s">
        <v>613</v>
      </c>
      <c r="F1139" s="93" t="s">
        <v>85</v>
      </c>
      <c r="G1139" s="93" t="s">
        <v>665</v>
      </c>
      <c r="H1139" s="93"/>
      <c r="I1139" s="309">
        <v>117348000</v>
      </c>
      <c r="J1139" s="309"/>
      <c r="K1139" s="309"/>
      <c r="L1139" s="309">
        <v>116915077.97</v>
      </c>
      <c r="M1139" s="309"/>
      <c r="N1139" s="310">
        <v>99.631078475985959</v>
      </c>
      <c r="O1139" s="310"/>
      <c r="P1139" s="310"/>
    </row>
    <row r="1140" spans="1:16" ht="34.5" customHeight="1" x14ac:dyDescent="0.2">
      <c r="A1140" s="306" t="s">
        <v>110</v>
      </c>
      <c r="B1140" s="307"/>
      <c r="C1140" s="308" t="s">
        <v>950</v>
      </c>
      <c r="D1140" s="308"/>
      <c r="E1140" s="93" t="s">
        <v>613</v>
      </c>
      <c r="F1140" s="93" t="s">
        <v>85</v>
      </c>
      <c r="G1140" s="93" t="s">
        <v>665</v>
      </c>
      <c r="H1140" s="93" t="s">
        <v>111</v>
      </c>
      <c r="I1140" s="309">
        <v>111248011.59999999</v>
      </c>
      <c r="J1140" s="309"/>
      <c r="K1140" s="309"/>
      <c r="L1140" s="309">
        <v>110815089.56999999</v>
      </c>
      <c r="M1140" s="309"/>
      <c r="N1140" s="310">
        <v>99.610849646862363</v>
      </c>
      <c r="O1140" s="310"/>
      <c r="P1140" s="310"/>
    </row>
    <row r="1141" spans="1:16" ht="40.5" customHeight="1" x14ac:dyDescent="0.2">
      <c r="A1141" s="306" t="s">
        <v>112</v>
      </c>
      <c r="B1141" s="307"/>
      <c r="C1141" s="308" t="s">
        <v>950</v>
      </c>
      <c r="D1141" s="308"/>
      <c r="E1141" s="93" t="s">
        <v>613</v>
      </c>
      <c r="F1141" s="93" t="s">
        <v>85</v>
      </c>
      <c r="G1141" s="93" t="s">
        <v>665</v>
      </c>
      <c r="H1141" s="93" t="s">
        <v>113</v>
      </c>
      <c r="I1141" s="309">
        <v>111248011.59999999</v>
      </c>
      <c r="J1141" s="309"/>
      <c r="K1141" s="309"/>
      <c r="L1141" s="309">
        <v>110815089.56999999</v>
      </c>
      <c r="M1141" s="309"/>
      <c r="N1141" s="310">
        <v>99.610849646862363</v>
      </c>
      <c r="O1141" s="310"/>
      <c r="P1141" s="310"/>
    </row>
    <row r="1142" spans="1:16" ht="35.25" customHeight="1" x14ac:dyDescent="0.2">
      <c r="A1142" s="306" t="s">
        <v>215</v>
      </c>
      <c r="B1142" s="307"/>
      <c r="C1142" s="308" t="s">
        <v>950</v>
      </c>
      <c r="D1142" s="308"/>
      <c r="E1142" s="93" t="s">
        <v>613</v>
      </c>
      <c r="F1142" s="93" t="s">
        <v>85</v>
      </c>
      <c r="G1142" s="93" t="s">
        <v>665</v>
      </c>
      <c r="H1142" s="93" t="s">
        <v>216</v>
      </c>
      <c r="I1142" s="309">
        <v>6099988.4000000004</v>
      </c>
      <c r="J1142" s="309"/>
      <c r="K1142" s="309"/>
      <c r="L1142" s="309">
        <v>6099988.4000000004</v>
      </c>
      <c r="M1142" s="309"/>
      <c r="N1142" s="310">
        <v>100</v>
      </c>
      <c r="O1142" s="310"/>
      <c r="P1142" s="310"/>
    </row>
    <row r="1143" spans="1:16" ht="24" customHeight="1" x14ac:dyDescent="0.2">
      <c r="A1143" s="306" t="s">
        <v>217</v>
      </c>
      <c r="B1143" s="307"/>
      <c r="C1143" s="308" t="s">
        <v>950</v>
      </c>
      <c r="D1143" s="308"/>
      <c r="E1143" s="93" t="s">
        <v>613</v>
      </c>
      <c r="F1143" s="93" t="s">
        <v>85</v>
      </c>
      <c r="G1143" s="93" t="s">
        <v>665</v>
      </c>
      <c r="H1143" s="93" t="s">
        <v>218</v>
      </c>
      <c r="I1143" s="309">
        <v>6099988.4000000004</v>
      </c>
      <c r="J1143" s="309"/>
      <c r="K1143" s="309"/>
      <c r="L1143" s="309">
        <v>6099988.4000000004</v>
      </c>
      <c r="M1143" s="309"/>
      <c r="N1143" s="310">
        <v>100</v>
      </c>
      <c r="O1143" s="310"/>
      <c r="P1143" s="310"/>
    </row>
    <row r="1144" spans="1:16" ht="33" customHeight="1" x14ac:dyDescent="0.2">
      <c r="A1144" s="306" t="s">
        <v>670</v>
      </c>
      <c r="B1144" s="307"/>
      <c r="C1144" s="308" t="s">
        <v>950</v>
      </c>
      <c r="D1144" s="308"/>
      <c r="E1144" s="93" t="s">
        <v>613</v>
      </c>
      <c r="F1144" s="93" t="s">
        <v>85</v>
      </c>
      <c r="G1144" s="93" t="s">
        <v>671</v>
      </c>
      <c r="H1144" s="93"/>
      <c r="I1144" s="309">
        <v>2065707.48</v>
      </c>
      <c r="J1144" s="309"/>
      <c r="K1144" s="309"/>
      <c r="L1144" s="309">
        <v>2063843.26</v>
      </c>
      <c r="M1144" s="309"/>
      <c r="N1144" s="310">
        <v>99.909753921208633</v>
      </c>
      <c r="O1144" s="310"/>
      <c r="P1144" s="310"/>
    </row>
    <row r="1145" spans="1:16" ht="157.5" customHeight="1" x14ac:dyDescent="0.2">
      <c r="A1145" s="306" t="s">
        <v>672</v>
      </c>
      <c r="B1145" s="307"/>
      <c r="C1145" s="308" t="s">
        <v>950</v>
      </c>
      <c r="D1145" s="308"/>
      <c r="E1145" s="93" t="s">
        <v>613</v>
      </c>
      <c r="F1145" s="93" t="s">
        <v>85</v>
      </c>
      <c r="G1145" s="93" t="s">
        <v>673</v>
      </c>
      <c r="H1145" s="93"/>
      <c r="I1145" s="309">
        <v>2065707.48</v>
      </c>
      <c r="J1145" s="309"/>
      <c r="K1145" s="309"/>
      <c r="L1145" s="309">
        <v>2063843.26</v>
      </c>
      <c r="M1145" s="309"/>
      <c r="N1145" s="310">
        <v>99.909753921208633</v>
      </c>
      <c r="O1145" s="310"/>
      <c r="P1145" s="310"/>
    </row>
    <row r="1146" spans="1:16" ht="39.75" customHeight="1" x14ac:dyDescent="0.2">
      <c r="A1146" s="306" t="s">
        <v>110</v>
      </c>
      <c r="B1146" s="307"/>
      <c r="C1146" s="308" t="s">
        <v>950</v>
      </c>
      <c r="D1146" s="308"/>
      <c r="E1146" s="93" t="s">
        <v>613</v>
      </c>
      <c r="F1146" s="93" t="s">
        <v>85</v>
      </c>
      <c r="G1146" s="93" t="s">
        <v>673</v>
      </c>
      <c r="H1146" s="93" t="s">
        <v>111</v>
      </c>
      <c r="I1146" s="309">
        <v>2065707.48</v>
      </c>
      <c r="J1146" s="309"/>
      <c r="K1146" s="309"/>
      <c r="L1146" s="309">
        <v>2063843.26</v>
      </c>
      <c r="M1146" s="309"/>
      <c r="N1146" s="310">
        <v>99.909753921208633</v>
      </c>
      <c r="O1146" s="310"/>
      <c r="P1146" s="310"/>
    </row>
    <row r="1147" spans="1:16" ht="45" customHeight="1" x14ac:dyDescent="0.2">
      <c r="A1147" s="306" t="s">
        <v>112</v>
      </c>
      <c r="B1147" s="307"/>
      <c r="C1147" s="308" t="s">
        <v>950</v>
      </c>
      <c r="D1147" s="308"/>
      <c r="E1147" s="93" t="s">
        <v>613</v>
      </c>
      <c r="F1147" s="93" t="s">
        <v>85</v>
      </c>
      <c r="G1147" s="93" t="s">
        <v>673</v>
      </c>
      <c r="H1147" s="93" t="s">
        <v>113</v>
      </c>
      <c r="I1147" s="309">
        <v>2065707.48</v>
      </c>
      <c r="J1147" s="309"/>
      <c r="K1147" s="309"/>
      <c r="L1147" s="309">
        <v>2063843.26</v>
      </c>
      <c r="M1147" s="309"/>
      <c r="N1147" s="310">
        <v>99.909753921208633</v>
      </c>
      <c r="O1147" s="310"/>
      <c r="P1147" s="310"/>
    </row>
    <row r="1148" spans="1:16" ht="47.25" customHeight="1" x14ac:dyDescent="0.2">
      <c r="A1148" s="306" t="s">
        <v>674</v>
      </c>
      <c r="B1148" s="307"/>
      <c r="C1148" s="308" t="s">
        <v>950</v>
      </c>
      <c r="D1148" s="308"/>
      <c r="E1148" s="93" t="s">
        <v>613</v>
      </c>
      <c r="F1148" s="93" t="s">
        <v>85</v>
      </c>
      <c r="G1148" s="93" t="s">
        <v>675</v>
      </c>
      <c r="H1148" s="93"/>
      <c r="I1148" s="309">
        <v>1049152.5</v>
      </c>
      <c r="J1148" s="309"/>
      <c r="K1148" s="309"/>
      <c r="L1148" s="309">
        <v>1049015.22</v>
      </c>
      <c r="M1148" s="309"/>
      <c r="N1148" s="310">
        <v>99.986915152944874</v>
      </c>
      <c r="O1148" s="310"/>
      <c r="P1148" s="310"/>
    </row>
    <row r="1149" spans="1:16" ht="42.75" customHeight="1" x14ac:dyDescent="0.2">
      <c r="A1149" s="306" t="s">
        <v>676</v>
      </c>
      <c r="B1149" s="307"/>
      <c r="C1149" s="308" t="s">
        <v>950</v>
      </c>
      <c r="D1149" s="308"/>
      <c r="E1149" s="93" t="s">
        <v>613</v>
      </c>
      <c r="F1149" s="93" t="s">
        <v>85</v>
      </c>
      <c r="G1149" s="93" t="s">
        <v>677</v>
      </c>
      <c r="H1149" s="93"/>
      <c r="I1149" s="309">
        <v>1049152.5</v>
      </c>
      <c r="J1149" s="309"/>
      <c r="K1149" s="309"/>
      <c r="L1149" s="309">
        <v>1049015.22</v>
      </c>
      <c r="M1149" s="309"/>
      <c r="N1149" s="310">
        <v>99.986915152944874</v>
      </c>
      <c r="O1149" s="310"/>
      <c r="P1149" s="310"/>
    </row>
    <row r="1150" spans="1:16" ht="76.5" customHeight="1" x14ac:dyDescent="0.2">
      <c r="A1150" s="306" t="s">
        <v>678</v>
      </c>
      <c r="B1150" s="307"/>
      <c r="C1150" s="308" t="s">
        <v>950</v>
      </c>
      <c r="D1150" s="308"/>
      <c r="E1150" s="93" t="s">
        <v>613</v>
      </c>
      <c r="F1150" s="93" t="s">
        <v>85</v>
      </c>
      <c r="G1150" s="93" t="s">
        <v>679</v>
      </c>
      <c r="H1150" s="93"/>
      <c r="I1150" s="309">
        <v>1049152.5</v>
      </c>
      <c r="J1150" s="309"/>
      <c r="K1150" s="309"/>
      <c r="L1150" s="309">
        <v>1049015.22</v>
      </c>
      <c r="M1150" s="309"/>
      <c r="N1150" s="310">
        <v>99.986915152944874</v>
      </c>
      <c r="O1150" s="310"/>
      <c r="P1150" s="310"/>
    </row>
    <row r="1151" spans="1:16" ht="33.75" customHeight="1" x14ac:dyDescent="0.2">
      <c r="A1151" s="306" t="s">
        <v>110</v>
      </c>
      <c r="B1151" s="307"/>
      <c r="C1151" s="308" t="s">
        <v>950</v>
      </c>
      <c r="D1151" s="308"/>
      <c r="E1151" s="93" t="s">
        <v>613</v>
      </c>
      <c r="F1151" s="93" t="s">
        <v>85</v>
      </c>
      <c r="G1151" s="93" t="s">
        <v>679</v>
      </c>
      <c r="H1151" s="93" t="s">
        <v>111</v>
      </c>
      <c r="I1151" s="309">
        <v>1049152.5</v>
      </c>
      <c r="J1151" s="309"/>
      <c r="K1151" s="309"/>
      <c r="L1151" s="309">
        <v>1049015.22</v>
      </c>
      <c r="M1151" s="309"/>
      <c r="N1151" s="310">
        <v>99.986915152944874</v>
      </c>
      <c r="O1151" s="310"/>
      <c r="P1151" s="310"/>
    </row>
    <row r="1152" spans="1:16" ht="40.5" customHeight="1" x14ac:dyDescent="0.2">
      <c r="A1152" s="306" t="s">
        <v>112</v>
      </c>
      <c r="B1152" s="307"/>
      <c r="C1152" s="308" t="s">
        <v>950</v>
      </c>
      <c r="D1152" s="308"/>
      <c r="E1152" s="93" t="s">
        <v>613</v>
      </c>
      <c r="F1152" s="93" t="s">
        <v>85</v>
      </c>
      <c r="G1152" s="93" t="s">
        <v>679</v>
      </c>
      <c r="H1152" s="93" t="s">
        <v>113</v>
      </c>
      <c r="I1152" s="309">
        <v>1049152.5</v>
      </c>
      <c r="J1152" s="309"/>
      <c r="K1152" s="309"/>
      <c r="L1152" s="309">
        <v>1049015.22</v>
      </c>
      <c r="M1152" s="309"/>
      <c r="N1152" s="310">
        <v>99.986915152944874</v>
      </c>
      <c r="O1152" s="310"/>
      <c r="P1152" s="310"/>
    </row>
    <row r="1153" spans="1:16" ht="26.25" customHeight="1" x14ac:dyDescent="0.2">
      <c r="A1153" s="420" t="s">
        <v>697</v>
      </c>
      <c r="B1153" s="421"/>
      <c r="C1153" s="375" t="s">
        <v>950</v>
      </c>
      <c r="D1153" s="375"/>
      <c r="E1153" s="97" t="s">
        <v>613</v>
      </c>
      <c r="F1153" s="97" t="s">
        <v>103</v>
      </c>
      <c r="G1153" s="97"/>
      <c r="H1153" s="97"/>
      <c r="I1153" s="376">
        <v>264877163.55000001</v>
      </c>
      <c r="J1153" s="376"/>
      <c r="K1153" s="376"/>
      <c r="L1153" s="376">
        <v>260052174.78999999</v>
      </c>
      <c r="M1153" s="376"/>
      <c r="N1153" s="422">
        <v>98.178405153795296</v>
      </c>
      <c r="O1153" s="422"/>
      <c r="P1153" s="422"/>
    </row>
    <row r="1154" spans="1:16" ht="27.75" customHeight="1" x14ac:dyDescent="0.2">
      <c r="A1154" s="306" t="s">
        <v>201</v>
      </c>
      <c r="B1154" s="307"/>
      <c r="C1154" s="308" t="s">
        <v>950</v>
      </c>
      <c r="D1154" s="308"/>
      <c r="E1154" s="93" t="s">
        <v>613</v>
      </c>
      <c r="F1154" s="93" t="s">
        <v>103</v>
      </c>
      <c r="G1154" s="93" t="s">
        <v>202</v>
      </c>
      <c r="H1154" s="93"/>
      <c r="I1154" s="309">
        <v>263583113.55000001</v>
      </c>
      <c r="J1154" s="309"/>
      <c r="K1154" s="309"/>
      <c r="L1154" s="309">
        <v>258758124.78999999</v>
      </c>
      <c r="M1154" s="309"/>
      <c r="N1154" s="310">
        <v>98.169462111963128</v>
      </c>
      <c r="O1154" s="310"/>
      <c r="P1154" s="310"/>
    </row>
    <row r="1155" spans="1:16" ht="25.5" customHeight="1" x14ac:dyDescent="0.2">
      <c r="A1155" s="306" t="s">
        <v>203</v>
      </c>
      <c r="B1155" s="307"/>
      <c r="C1155" s="308" t="s">
        <v>950</v>
      </c>
      <c r="D1155" s="308"/>
      <c r="E1155" s="93" t="s">
        <v>613</v>
      </c>
      <c r="F1155" s="93" t="s">
        <v>103</v>
      </c>
      <c r="G1155" s="93" t="s">
        <v>204</v>
      </c>
      <c r="H1155" s="93"/>
      <c r="I1155" s="309">
        <v>89742690</v>
      </c>
      <c r="J1155" s="309"/>
      <c r="K1155" s="309"/>
      <c r="L1155" s="309">
        <v>85397094.170000002</v>
      </c>
      <c r="M1155" s="309"/>
      <c r="N1155" s="310">
        <v>95.157716099216543</v>
      </c>
      <c r="O1155" s="310"/>
      <c r="P1155" s="310"/>
    </row>
    <row r="1156" spans="1:16" ht="40.5" customHeight="1" x14ac:dyDescent="0.2">
      <c r="A1156" s="306" t="s">
        <v>205</v>
      </c>
      <c r="B1156" s="307"/>
      <c r="C1156" s="308" t="s">
        <v>950</v>
      </c>
      <c r="D1156" s="308"/>
      <c r="E1156" s="93" t="s">
        <v>613</v>
      </c>
      <c r="F1156" s="93" t="s">
        <v>103</v>
      </c>
      <c r="G1156" s="93" t="s">
        <v>206</v>
      </c>
      <c r="H1156" s="93"/>
      <c r="I1156" s="309">
        <v>89742690</v>
      </c>
      <c r="J1156" s="309"/>
      <c r="K1156" s="309"/>
      <c r="L1156" s="309">
        <v>85397094.170000002</v>
      </c>
      <c r="M1156" s="309"/>
      <c r="N1156" s="310">
        <v>95.157716099216543</v>
      </c>
      <c r="O1156" s="310"/>
      <c r="P1156" s="310"/>
    </row>
    <row r="1157" spans="1:16" ht="213.75" customHeight="1" x14ac:dyDescent="0.2">
      <c r="A1157" s="306" t="s">
        <v>619</v>
      </c>
      <c r="B1157" s="307"/>
      <c r="C1157" s="308" t="s">
        <v>950</v>
      </c>
      <c r="D1157" s="308"/>
      <c r="E1157" s="93" t="s">
        <v>613</v>
      </c>
      <c r="F1157" s="93" t="s">
        <v>103</v>
      </c>
      <c r="G1157" s="93" t="s">
        <v>620</v>
      </c>
      <c r="H1157" s="93"/>
      <c r="I1157" s="309">
        <v>75474690</v>
      </c>
      <c r="J1157" s="309"/>
      <c r="K1157" s="309"/>
      <c r="L1157" s="309">
        <v>71696657.060000002</v>
      </c>
      <c r="M1157" s="309"/>
      <c r="N1157" s="310">
        <v>94.994304792772255</v>
      </c>
      <c r="O1157" s="310"/>
      <c r="P1157" s="310"/>
    </row>
    <row r="1158" spans="1:16" ht="40.5" customHeight="1" x14ac:dyDescent="0.2">
      <c r="A1158" s="306" t="s">
        <v>215</v>
      </c>
      <c r="B1158" s="307"/>
      <c r="C1158" s="308" t="s">
        <v>950</v>
      </c>
      <c r="D1158" s="308"/>
      <c r="E1158" s="93" t="s">
        <v>613</v>
      </c>
      <c r="F1158" s="93" t="s">
        <v>103</v>
      </c>
      <c r="G1158" s="93" t="s">
        <v>620</v>
      </c>
      <c r="H1158" s="93" t="s">
        <v>216</v>
      </c>
      <c r="I1158" s="309">
        <v>75474690</v>
      </c>
      <c r="J1158" s="309"/>
      <c r="K1158" s="309"/>
      <c r="L1158" s="309">
        <v>71696657.060000002</v>
      </c>
      <c r="M1158" s="309"/>
      <c r="N1158" s="310">
        <v>94.994304792772255</v>
      </c>
      <c r="O1158" s="310"/>
      <c r="P1158" s="310"/>
    </row>
    <row r="1159" spans="1:16" ht="30" customHeight="1" x14ac:dyDescent="0.2">
      <c r="A1159" s="306" t="s">
        <v>217</v>
      </c>
      <c r="B1159" s="307"/>
      <c r="C1159" s="308" t="s">
        <v>950</v>
      </c>
      <c r="D1159" s="308"/>
      <c r="E1159" s="93" t="s">
        <v>613</v>
      </c>
      <c r="F1159" s="93" t="s">
        <v>103</v>
      </c>
      <c r="G1159" s="93" t="s">
        <v>620</v>
      </c>
      <c r="H1159" s="93" t="s">
        <v>218</v>
      </c>
      <c r="I1159" s="309">
        <v>75474690</v>
      </c>
      <c r="J1159" s="309"/>
      <c r="K1159" s="309"/>
      <c r="L1159" s="309">
        <v>71696657.060000002</v>
      </c>
      <c r="M1159" s="309"/>
      <c r="N1159" s="310">
        <v>94.994304792772255</v>
      </c>
      <c r="O1159" s="310"/>
      <c r="P1159" s="310"/>
    </row>
    <row r="1160" spans="1:16" ht="202.5" customHeight="1" x14ac:dyDescent="0.2">
      <c r="A1160" s="306" t="s">
        <v>621</v>
      </c>
      <c r="B1160" s="307"/>
      <c r="C1160" s="308" t="s">
        <v>950</v>
      </c>
      <c r="D1160" s="308"/>
      <c r="E1160" s="93" t="s">
        <v>613</v>
      </c>
      <c r="F1160" s="93" t="s">
        <v>103</v>
      </c>
      <c r="G1160" s="93" t="s">
        <v>622</v>
      </c>
      <c r="H1160" s="93"/>
      <c r="I1160" s="309">
        <v>14268000</v>
      </c>
      <c r="J1160" s="309"/>
      <c r="K1160" s="309"/>
      <c r="L1160" s="309">
        <v>13700437.109999999</v>
      </c>
      <c r="M1160" s="309"/>
      <c r="N1160" s="310">
        <v>96.022127207737597</v>
      </c>
      <c r="O1160" s="310"/>
      <c r="P1160" s="310"/>
    </row>
    <row r="1161" spans="1:16" ht="40.5" customHeight="1" x14ac:dyDescent="0.2">
      <c r="A1161" s="306" t="s">
        <v>215</v>
      </c>
      <c r="B1161" s="307"/>
      <c r="C1161" s="308" t="s">
        <v>950</v>
      </c>
      <c r="D1161" s="308"/>
      <c r="E1161" s="93" t="s">
        <v>613</v>
      </c>
      <c r="F1161" s="93" t="s">
        <v>103</v>
      </c>
      <c r="G1161" s="93" t="s">
        <v>622</v>
      </c>
      <c r="H1161" s="93" t="s">
        <v>216</v>
      </c>
      <c r="I1161" s="309">
        <v>14268000</v>
      </c>
      <c r="J1161" s="309"/>
      <c r="K1161" s="309"/>
      <c r="L1161" s="309">
        <v>13700437.109999999</v>
      </c>
      <c r="M1161" s="309"/>
      <c r="N1161" s="310">
        <v>96.022127207737597</v>
      </c>
      <c r="O1161" s="310"/>
      <c r="P1161" s="310"/>
    </row>
    <row r="1162" spans="1:16" ht="64.5" customHeight="1" x14ac:dyDescent="0.2">
      <c r="A1162" s="306" t="s">
        <v>623</v>
      </c>
      <c r="B1162" s="307"/>
      <c r="C1162" s="308" t="s">
        <v>950</v>
      </c>
      <c r="D1162" s="308"/>
      <c r="E1162" s="93" t="s">
        <v>613</v>
      </c>
      <c r="F1162" s="93" t="s">
        <v>103</v>
      </c>
      <c r="G1162" s="93" t="s">
        <v>622</v>
      </c>
      <c r="H1162" s="93" t="s">
        <v>624</v>
      </c>
      <c r="I1162" s="309">
        <v>14268000</v>
      </c>
      <c r="J1162" s="309"/>
      <c r="K1162" s="309"/>
      <c r="L1162" s="309">
        <v>13700437.109999999</v>
      </c>
      <c r="M1162" s="309"/>
      <c r="N1162" s="310">
        <v>96.022127207737597</v>
      </c>
      <c r="O1162" s="310"/>
      <c r="P1162" s="310"/>
    </row>
    <row r="1163" spans="1:16" ht="57.75" customHeight="1" x14ac:dyDescent="0.2">
      <c r="A1163" s="306" t="s">
        <v>674</v>
      </c>
      <c r="B1163" s="307"/>
      <c r="C1163" s="308" t="s">
        <v>950</v>
      </c>
      <c r="D1163" s="308"/>
      <c r="E1163" s="93" t="s">
        <v>613</v>
      </c>
      <c r="F1163" s="93" t="s">
        <v>103</v>
      </c>
      <c r="G1163" s="93" t="s">
        <v>675</v>
      </c>
      <c r="H1163" s="93"/>
      <c r="I1163" s="309">
        <v>173840423.55000001</v>
      </c>
      <c r="J1163" s="309"/>
      <c r="K1163" s="309"/>
      <c r="L1163" s="309">
        <v>173361030.62</v>
      </c>
      <c r="M1163" s="309"/>
      <c r="N1163" s="310">
        <v>99.724233915098509</v>
      </c>
      <c r="O1163" s="310"/>
      <c r="P1163" s="310"/>
    </row>
    <row r="1164" spans="1:16" ht="48" customHeight="1" x14ac:dyDescent="0.2">
      <c r="A1164" s="306" t="s">
        <v>704</v>
      </c>
      <c r="B1164" s="307"/>
      <c r="C1164" s="308" t="s">
        <v>950</v>
      </c>
      <c r="D1164" s="308"/>
      <c r="E1164" s="93" t="s">
        <v>613</v>
      </c>
      <c r="F1164" s="93" t="s">
        <v>103</v>
      </c>
      <c r="G1164" s="93" t="s">
        <v>705</v>
      </c>
      <c r="H1164" s="93"/>
      <c r="I1164" s="309">
        <v>128071698</v>
      </c>
      <c r="J1164" s="309"/>
      <c r="K1164" s="309"/>
      <c r="L1164" s="309">
        <v>128071698</v>
      </c>
      <c r="M1164" s="309"/>
      <c r="N1164" s="310">
        <v>100</v>
      </c>
      <c r="O1164" s="310"/>
      <c r="P1164" s="310"/>
    </row>
    <row r="1165" spans="1:16" ht="48.75" customHeight="1" x14ac:dyDescent="0.2">
      <c r="A1165" s="306" t="s">
        <v>706</v>
      </c>
      <c r="B1165" s="307"/>
      <c r="C1165" s="308" t="s">
        <v>950</v>
      </c>
      <c r="D1165" s="308"/>
      <c r="E1165" s="93" t="s">
        <v>613</v>
      </c>
      <c r="F1165" s="93" t="s">
        <v>103</v>
      </c>
      <c r="G1165" s="93" t="s">
        <v>707</v>
      </c>
      <c r="H1165" s="93"/>
      <c r="I1165" s="309">
        <v>128071698</v>
      </c>
      <c r="J1165" s="309"/>
      <c r="K1165" s="309"/>
      <c r="L1165" s="309">
        <v>128071698</v>
      </c>
      <c r="M1165" s="309"/>
      <c r="N1165" s="310">
        <v>100</v>
      </c>
      <c r="O1165" s="310"/>
      <c r="P1165" s="310"/>
    </row>
    <row r="1166" spans="1:16" ht="33" customHeight="1" x14ac:dyDescent="0.2">
      <c r="A1166" s="306" t="s">
        <v>215</v>
      </c>
      <c r="B1166" s="307"/>
      <c r="C1166" s="308" t="s">
        <v>950</v>
      </c>
      <c r="D1166" s="308"/>
      <c r="E1166" s="93" t="s">
        <v>613</v>
      </c>
      <c r="F1166" s="93" t="s">
        <v>103</v>
      </c>
      <c r="G1166" s="93" t="s">
        <v>707</v>
      </c>
      <c r="H1166" s="93" t="s">
        <v>216</v>
      </c>
      <c r="I1166" s="309">
        <v>128071698</v>
      </c>
      <c r="J1166" s="309"/>
      <c r="K1166" s="309"/>
      <c r="L1166" s="309">
        <v>128071698</v>
      </c>
      <c r="M1166" s="309"/>
      <c r="N1166" s="310">
        <v>100</v>
      </c>
      <c r="O1166" s="310"/>
      <c r="P1166" s="310"/>
    </row>
    <row r="1167" spans="1:16" ht="27.75" customHeight="1" x14ac:dyDescent="0.2">
      <c r="A1167" s="306" t="s">
        <v>217</v>
      </c>
      <c r="B1167" s="307"/>
      <c r="C1167" s="308" t="s">
        <v>950</v>
      </c>
      <c r="D1167" s="308"/>
      <c r="E1167" s="93" t="s">
        <v>613</v>
      </c>
      <c r="F1167" s="93" t="s">
        <v>103</v>
      </c>
      <c r="G1167" s="93" t="s">
        <v>707</v>
      </c>
      <c r="H1167" s="93" t="s">
        <v>218</v>
      </c>
      <c r="I1167" s="309">
        <v>128071698</v>
      </c>
      <c r="J1167" s="309"/>
      <c r="K1167" s="309"/>
      <c r="L1167" s="309">
        <v>128071698</v>
      </c>
      <c r="M1167" s="309"/>
      <c r="N1167" s="310">
        <v>100</v>
      </c>
      <c r="O1167" s="310"/>
      <c r="P1167" s="310"/>
    </row>
    <row r="1168" spans="1:16" ht="90.75" customHeight="1" x14ac:dyDescent="0.2">
      <c r="A1168" s="306" t="s">
        <v>708</v>
      </c>
      <c r="B1168" s="307"/>
      <c r="C1168" s="308" t="s">
        <v>950</v>
      </c>
      <c r="D1168" s="308"/>
      <c r="E1168" s="93" t="s">
        <v>613</v>
      </c>
      <c r="F1168" s="93" t="s">
        <v>103</v>
      </c>
      <c r="G1168" s="93" t="s">
        <v>709</v>
      </c>
      <c r="H1168" s="93"/>
      <c r="I1168" s="309">
        <v>420000</v>
      </c>
      <c r="J1168" s="309"/>
      <c r="K1168" s="309"/>
      <c r="L1168" s="309">
        <v>394050</v>
      </c>
      <c r="M1168" s="309"/>
      <c r="N1168" s="310">
        <v>93.821428571428569</v>
      </c>
      <c r="O1168" s="310"/>
      <c r="P1168" s="310"/>
    </row>
    <row r="1169" spans="1:16" ht="80.25" customHeight="1" x14ac:dyDescent="0.2">
      <c r="A1169" s="306" t="s">
        <v>710</v>
      </c>
      <c r="B1169" s="307"/>
      <c r="C1169" s="308" t="s">
        <v>950</v>
      </c>
      <c r="D1169" s="308"/>
      <c r="E1169" s="93" t="s">
        <v>613</v>
      </c>
      <c r="F1169" s="93" t="s">
        <v>103</v>
      </c>
      <c r="G1169" s="93" t="s">
        <v>711</v>
      </c>
      <c r="H1169" s="93"/>
      <c r="I1169" s="309">
        <v>420000</v>
      </c>
      <c r="J1169" s="309"/>
      <c r="K1169" s="309"/>
      <c r="L1169" s="309">
        <v>394050</v>
      </c>
      <c r="M1169" s="309"/>
      <c r="N1169" s="310">
        <v>93.821428571428569</v>
      </c>
      <c r="O1169" s="310"/>
      <c r="P1169" s="310"/>
    </row>
    <row r="1170" spans="1:16" ht="39" customHeight="1" x14ac:dyDescent="0.2">
      <c r="A1170" s="306" t="s">
        <v>215</v>
      </c>
      <c r="B1170" s="307"/>
      <c r="C1170" s="308" t="s">
        <v>950</v>
      </c>
      <c r="D1170" s="308"/>
      <c r="E1170" s="93" t="s">
        <v>613</v>
      </c>
      <c r="F1170" s="93" t="s">
        <v>103</v>
      </c>
      <c r="G1170" s="93" t="s">
        <v>711</v>
      </c>
      <c r="H1170" s="93" t="s">
        <v>216</v>
      </c>
      <c r="I1170" s="309">
        <v>420000</v>
      </c>
      <c r="J1170" s="309"/>
      <c r="K1170" s="309"/>
      <c r="L1170" s="309">
        <v>394050</v>
      </c>
      <c r="M1170" s="309"/>
      <c r="N1170" s="310">
        <v>93.821428571428569</v>
      </c>
      <c r="O1170" s="310"/>
      <c r="P1170" s="310"/>
    </row>
    <row r="1171" spans="1:16" ht="36.75" customHeight="1" x14ac:dyDescent="0.2">
      <c r="A1171" s="306" t="s">
        <v>217</v>
      </c>
      <c r="B1171" s="307"/>
      <c r="C1171" s="308" t="s">
        <v>950</v>
      </c>
      <c r="D1171" s="308"/>
      <c r="E1171" s="93" t="s">
        <v>613</v>
      </c>
      <c r="F1171" s="93" t="s">
        <v>103</v>
      </c>
      <c r="G1171" s="93" t="s">
        <v>711</v>
      </c>
      <c r="H1171" s="93" t="s">
        <v>218</v>
      </c>
      <c r="I1171" s="309">
        <v>420000</v>
      </c>
      <c r="J1171" s="309"/>
      <c r="K1171" s="309"/>
      <c r="L1171" s="309">
        <v>394050</v>
      </c>
      <c r="M1171" s="309"/>
      <c r="N1171" s="310">
        <v>93.821428571428569</v>
      </c>
      <c r="O1171" s="310"/>
      <c r="P1171" s="310"/>
    </row>
    <row r="1172" spans="1:16" ht="58.5" customHeight="1" x14ac:dyDescent="0.2">
      <c r="A1172" s="306" t="s">
        <v>712</v>
      </c>
      <c r="B1172" s="307"/>
      <c r="C1172" s="308" t="s">
        <v>950</v>
      </c>
      <c r="D1172" s="308"/>
      <c r="E1172" s="93" t="s">
        <v>613</v>
      </c>
      <c r="F1172" s="93" t="s">
        <v>103</v>
      </c>
      <c r="G1172" s="93" t="s">
        <v>713</v>
      </c>
      <c r="H1172" s="93"/>
      <c r="I1172" s="309">
        <v>45348725.549999997</v>
      </c>
      <c r="J1172" s="309"/>
      <c r="K1172" s="309"/>
      <c r="L1172" s="309">
        <v>44895282.619999997</v>
      </c>
      <c r="M1172" s="309"/>
      <c r="N1172" s="310">
        <v>99.000097743650926</v>
      </c>
      <c r="O1172" s="310"/>
      <c r="P1172" s="310"/>
    </row>
    <row r="1173" spans="1:16" ht="52.5" customHeight="1" x14ac:dyDescent="0.2">
      <c r="A1173" s="306" t="s">
        <v>714</v>
      </c>
      <c r="B1173" s="307"/>
      <c r="C1173" s="308" t="s">
        <v>950</v>
      </c>
      <c r="D1173" s="308"/>
      <c r="E1173" s="93" t="s">
        <v>613</v>
      </c>
      <c r="F1173" s="93" t="s">
        <v>103</v>
      </c>
      <c r="G1173" s="93" t="s">
        <v>715</v>
      </c>
      <c r="H1173" s="93"/>
      <c r="I1173" s="309">
        <v>45348725.549999997</v>
      </c>
      <c r="J1173" s="309"/>
      <c r="K1173" s="309"/>
      <c r="L1173" s="309">
        <v>44895282.619999997</v>
      </c>
      <c r="M1173" s="309"/>
      <c r="N1173" s="310">
        <v>99.000097743650926</v>
      </c>
      <c r="O1173" s="310"/>
      <c r="P1173" s="310"/>
    </row>
    <row r="1174" spans="1:16" ht="36" customHeight="1" x14ac:dyDescent="0.2">
      <c r="A1174" s="306" t="s">
        <v>215</v>
      </c>
      <c r="B1174" s="307"/>
      <c r="C1174" s="308" t="s">
        <v>950</v>
      </c>
      <c r="D1174" s="308"/>
      <c r="E1174" s="93" t="s">
        <v>613</v>
      </c>
      <c r="F1174" s="93" t="s">
        <v>103</v>
      </c>
      <c r="G1174" s="93" t="s">
        <v>715</v>
      </c>
      <c r="H1174" s="93" t="s">
        <v>216</v>
      </c>
      <c r="I1174" s="309">
        <v>45348725.549999997</v>
      </c>
      <c r="J1174" s="309"/>
      <c r="K1174" s="309"/>
      <c r="L1174" s="309">
        <v>44895282.619999997</v>
      </c>
      <c r="M1174" s="309"/>
      <c r="N1174" s="310">
        <v>99.000097743650926</v>
      </c>
      <c r="O1174" s="310"/>
      <c r="P1174" s="310"/>
    </row>
    <row r="1175" spans="1:16" ht="28.5" customHeight="1" x14ac:dyDescent="0.2">
      <c r="A1175" s="306" t="s">
        <v>217</v>
      </c>
      <c r="B1175" s="307"/>
      <c r="C1175" s="308" t="s">
        <v>950</v>
      </c>
      <c r="D1175" s="308"/>
      <c r="E1175" s="93" t="s">
        <v>613</v>
      </c>
      <c r="F1175" s="93" t="s">
        <v>103</v>
      </c>
      <c r="G1175" s="93" t="s">
        <v>715</v>
      </c>
      <c r="H1175" s="93" t="s">
        <v>218</v>
      </c>
      <c r="I1175" s="309">
        <v>45348725.549999997</v>
      </c>
      <c r="J1175" s="309"/>
      <c r="K1175" s="309"/>
      <c r="L1175" s="309">
        <v>44895282.619999997</v>
      </c>
      <c r="M1175" s="309"/>
      <c r="N1175" s="310">
        <v>99.000097743650926</v>
      </c>
      <c r="O1175" s="310"/>
      <c r="P1175" s="310"/>
    </row>
    <row r="1176" spans="1:16" ht="40.5" customHeight="1" x14ac:dyDescent="0.2">
      <c r="A1176" s="306" t="s">
        <v>116</v>
      </c>
      <c r="B1176" s="307"/>
      <c r="C1176" s="308" t="s">
        <v>950</v>
      </c>
      <c r="D1176" s="308"/>
      <c r="E1176" s="93" t="s">
        <v>613</v>
      </c>
      <c r="F1176" s="93" t="s">
        <v>103</v>
      </c>
      <c r="G1176" s="93" t="s">
        <v>117</v>
      </c>
      <c r="H1176" s="93"/>
      <c r="I1176" s="309">
        <v>1294050</v>
      </c>
      <c r="J1176" s="309"/>
      <c r="K1176" s="309"/>
      <c r="L1176" s="309">
        <v>1294050</v>
      </c>
      <c r="M1176" s="309"/>
      <c r="N1176" s="310">
        <v>100</v>
      </c>
      <c r="O1176" s="310"/>
      <c r="P1176" s="310"/>
    </row>
    <row r="1177" spans="1:16" ht="39" customHeight="1" x14ac:dyDescent="0.2">
      <c r="A1177" s="306" t="s">
        <v>716</v>
      </c>
      <c r="B1177" s="307"/>
      <c r="C1177" s="308" t="s">
        <v>950</v>
      </c>
      <c r="D1177" s="308"/>
      <c r="E1177" s="93" t="s">
        <v>613</v>
      </c>
      <c r="F1177" s="93" t="s">
        <v>103</v>
      </c>
      <c r="G1177" s="93" t="s">
        <v>717</v>
      </c>
      <c r="H1177" s="93"/>
      <c r="I1177" s="309">
        <v>1294050</v>
      </c>
      <c r="J1177" s="309"/>
      <c r="K1177" s="309"/>
      <c r="L1177" s="309">
        <v>1294050</v>
      </c>
      <c r="M1177" s="309"/>
      <c r="N1177" s="310">
        <v>100</v>
      </c>
      <c r="O1177" s="310"/>
      <c r="P1177" s="310"/>
    </row>
    <row r="1178" spans="1:16" ht="35.25" customHeight="1" x14ac:dyDescent="0.2">
      <c r="A1178" s="306" t="s">
        <v>718</v>
      </c>
      <c r="B1178" s="307"/>
      <c r="C1178" s="308" t="s">
        <v>950</v>
      </c>
      <c r="D1178" s="308"/>
      <c r="E1178" s="93" t="s">
        <v>613</v>
      </c>
      <c r="F1178" s="93" t="s">
        <v>103</v>
      </c>
      <c r="G1178" s="93" t="s">
        <v>719</v>
      </c>
      <c r="H1178" s="93"/>
      <c r="I1178" s="309">
        <v>1294050</v>
      </c>
      <c r="J1178" s="309"/>
      <c r="K1178" s="309"/>
      <c r="L1178" s="309">
        <v>1294050</v>
      </c>
      <c r="M1178" s="309"/>
      <c r="N1178" s="310">
        <v>100</v>
      </c>
      <c r="O1178" s="310"/>
      <c r="P1178" s="310"/>
    </row>
    <row r="1179" spans="1:16" ht="43.5" customHeight="1" x14ac:dyDescent="0.2">
      <c r="A1179" s="306" t="s">
        <v>720</v>
      </c>
      <c r="B1179" s="307"/>
      <c r="C1179" s="308" t="s">
        <v>950</v>
      </c>
      <c r="D1179" s="308"/>
      <c r="E1179" s="93" t="s">
        <v>613</v>
      </c>
      <c r="F1179" s="93" t="s">
        <v>103</v>
      </c>
      <c r="G1179" s="93" t="s">
        <v>721</v>
      </c>
      <c r="H1179" s="93"/>
      <c r="I1179" s="309">
        <v>1294050</v>
      </c>
      <c r="J1179" s="309"/>
      <c r="K1179" s="309"/>
      <c r="L1179" s="309">
        <v>1294050</v>
      </c>
      <c r="M1179" s="309"/>
      <c r="N1179" s="310">
        <v>100</v>
      </c>
      <c r="O1179" s="310"/>
      <c r="P1179" s="310"/>
    </row>
    <row r="1180" spans="1:16" ht="42.75" customHeight="1" x14ac:dyDescent="0.2">
      <c r="A1180" s="306" t="s">
        <v>215</v>
      </c>
      <c r="B1180" s="307"/>
      <c r="C1180" s="308" t="s">
        <v>950</v>
      </c>
      <c r="D1180" s="308"/>
      <c r="E1180" s="93" t="s">
        <v>613</v>
      </c>
      <c r="F1180" s="93" t="s">
        <v>103</v>
      </c>
      <c r="G1180" s="93" t="s">
        <v>721</v>
      </c>
      <c r="H1180" s="93" t="s">
        <v>216</v>
      </c>
      <c r="I1180" s="309">
        <v>1294050</v>
      </c>
      <c r="J1180" s="309"/>
      <c r="K1180" s="309"/>
      <c r="L1180" s="309">
        <v>1294050</v>
      </c>
      <c r="M1180" s="309"/>
      <c r="N1180" s="310">
        <v>100</v>
      </c>
      <c r="O1180" s="310"/>
      <c r="P1180" s="310"/>
    </row>
    <row r="1181" spans="1:16" ht="26.25" customHeight="1" x14ac:dyDescent="0.2">
      <c r="A1181" s="306" t="s">
        <v>217</v>
      </c>
      <c r="B1181" s="307"/>
      <c r="C1181" s="308" t="s">
        <v>950</v>
      </c>
      <c r="D1181" s="308"/>
      <c r="E1181" s="93" t="s">
        <v>613</v>
      </c>
      <c r="F1181" s="93" t="s">
        <v>103</v>
      </c>
      <c r="G1181" s="93" t="s">
        <v>721</v>
      </c>
      <c r="H1181" s="93" t="s">
        <v>218</v>
      </c>
      <c r="I1181" s="309">
        <v>1294050</v>
      </c>
      <c r="J1181" s="309"/>
      <c r="K1181" s="309"/>
      <c r="L1181" s="309">
        <v>1294050</v>
      </c>
      <c r="M1181" s="309"/>
      <c r="N1181" s="310">
        <v>100</v>
      </c>
      <c r="O1181" s="310"/>
      <c r="P1181" s="310"/>
    </row>
    <row r="1182" spans="1:16" ht="23.25" customHeight="1" x14ac:dyDescent="0.2">
      <c r="A1182" s="420" t="s">
        <v>744</v>
      </c>
      <c r="B1182" s="421"/>
      <c r="C1182" s="375" t="s">
        <v>950</v>
      </c>
      <c r="D1182" s="375"/>
      <c r="E1182" s="97" t="s">
        <v>613</v>
      </c>
      <c r="F1182" s="97" t="s">
        <v>272</v>
      </c>
      <c r="G1182" s="97"/>
      <c r="H1182" s="97"/>
      <c r="I1182" s="376">
        <v>122602006.04000001</v>
      </c>
      <c r="J1182" s="376"/>
      <c r="K1182" s="376"/>
      <c r="L1182" s="376">
        <v>122601962.47</v>
      </c>
      <c r="M1182" s="376"/>
      <c r="N1182" s="422">
        <v>99.99996446224543</v>
      </c>
      <c r="O1182" s="422"/>
      <c r="P1182" s="422"/>
    </row>
    <row r="1183" spans="1:16" ht="27.75" customHeight="1" x14ac:dyDescent="0.2">
      <c r="A1183" s="431" t="s">
        <v>201</v>
      </c>
      <c r="B1183" s="432"/>
      <c r="C1183" s="433" t="s">
        <v>950</v>
      </c>
      <c r="D1183" s="433"/>
      <c r="E1183" s="113" t="s">
        <v>613</v>
      </c>
      <c r="F1183" s="113" t="s">
        <v>272</v>
      </c>
      <c r="G1183" s="113" t="s">
        <v>202</v>
      </c>
      <c r="H1183" s="113"/>
      <c r="I1183" s="434">
        <v>102984330.70999999</v>
      </c>
      <c r="J1183" s="434"/>
      <c r="K1183" s="434"/>
      <c r="L1183" s="434">
        <v>102984294.15000001</v>
      </c>
      <c r="M1183" s="434"/>
      <c r="N1183" s="435">
        <v>99.999964499453725</v>
      </c>
      <c r="O1183" s="435"/>
      <c r="P1183" s="435"/>
    </row>
    <row r="1184" spans="1:16" ht="24.75" customHeight="1" x14ac:dyDescent="0.2">
      <c r="A1184" s="431" t="s">
        <v>203</v>
      </c>
      <c r="B1184" s="432"/>
      <c r="C1184" s="433" t="s">
        <v>950</v>
      </c>
      <c r="D1184" s="433"/>
      <c r="E1184" s="113" t="s">
        <v>613</v>
      </c>
      <c r="F1184" s="113" t="s">
        <v>272</v>
      </c>
      <c r="G1184" s="113" t="s">
        <v>204</v>
      </c>
      <c r="H1184" s="113"/>
      <c r="I1184" s="434">
        <v>72664630.709999993</v>
      </c>
      <c r="J1184" s="434"/>
      <c r="K1184" s="434"/>
      <c r="L1184" s="434">
        <v>72664594.150000006</v>
      </c>
      <c r="M1184" s="434"/>
      <c r="N1184" s="435">
        <v>99.99994968666374</v>
      </c>
      <c r="O1184" s="435"/>
      <c r="P1184" s="435"/>
    </row>
    <row r="1185" spans="1:16" ht="32.25" customHeight="1" x14ac:dyDescent="0.2">
      <c r="A1185" s="306" t="s">
        <v>205</v>
      </c>
      <c r="B1185" s="307"/>
      <c r="C1185" s="308" t="s">
        <v>950</v>
      </c>
      <c r="D1185" s="308"/>
      <c r="E1185" s="93" t="s">
        <v>613</v>
      </c>
      <c r="F1185" s="93" t="s">
        <v>272</v>
      </c>
      <c r="G1185" s="93" t="s">
        <v>206</v>
      </c>
      <c r="H1185" s="93"/>
      <c r="I1185" s="309">
        <v>66292030.710000001</v>
      </c>
      <c r="J1185" s="309"/>
      <c r="K1185" s="309"/>
      <c r="L1185" s="309">
        <v>66291994.149999999</v>
      </c>
      <c r="M1185" s="309"/>
      <c r="N1185" s="310">
        <v>99.999944850082869</v>
      </c>
      <c r="O1185" s="310"/>
      <c r="P1185" s="310"/>
    </row>
    <row r="1186" spans="1:16" ht="39.75" customHeight="1" x14ac:dyDescent="0.2">
      <c r="A1186" s="306" t="s">
        <v>745</v>
      </c>
      <c r="B1186" s="307"/>
      <c r="C1186" s="308" t="s">
        <v>950</v>
      </c>
      <c r="D1186" s="308"/>
      <c r="E1186" s="93" t="s">
        <v>613</v>
      </c>
      <c r="F1186" s="93" t="s">
        <v>272</v>
      </c>
      <c r="G1186" s="93" t="s">
        <v>746</v>
      </c>
      <c r="H1186" s="93"/>
      <c r="I1186" s="309">
        <v>66292030.710000001</v>
      </c>
      <c r="J1186" s="309"/>
      <c r="K1186" s="309"/>
      <c r="L1186" s="309">
        <v>66291994.149999999</v>
      </c>
      <c r="M1186" s="309"/>
      <c r="N1186" s="310">
        <v>99.999944850082869</v>
      </c>
      <c r="O1186" s="310"/>
      <c r="P1186" s="310"/>
    </row>
    <row r="1187" spans="1:16" ht="33" customHeight="1" x14ac:dyDescent="0.2">
      <c r="A1187" s="306" t="s">
        <v>110</v>
      </c>
      <c r="B1187" s="307"/>
      <c r="C1187" s="308" t="s">
        <v>950</v>
      </c>
      <c r="D1187" s="308"/>
      <c r="E1187" s="93" t="s">
        <v>613</v>
      </c>
      <c r="F1187" s="93" t="s">
        <v>272</v>
      </c>
      <c r="G1187" s="93" t="s">
        <v>746</v>
      </c>
      <c r="H1187" s="93" t="s">
        <v>111</v>
      </c>
      <c r="I1187" s="309">
        <v>66292030.710000001</v>
      </c>
      <c r="J1187" s="309"/>
      <c r="K1187" s="309"/>
      <c r="L1187" s="309">
        <v>66291994.149999999</v>
      </c>
      <c r="M1187" s="309"/>
      <c r="N1187" s="310">
        <v>99.999944850082869</v>
      </c>
      <c r="O1187" s="310"/>
      <c r="P1187" s="310"/>
    </row>
    <row r="1188" spans="1:16" ht="41.25" customHeight="1" x14ac:dyDescent="0.2">
      <c r="A1188" s="306" t="s">
        <v>112</v>
      </c>
      <c r="B1188" s="307"/>
      <c r="C1188" s="308" t="s">
        <v>950</v>
      </c>
      <c r="D1188" s="308"/>
      <c r="E1188" s="93" t="s">
        <v>613</v>
      </c>
      <c r="F1188" s="93" t="s">
        <v>272</v>
      </c>
      <c r="G1188" s="93" t="s">
        <v>746</v>
      </c>
      <c r="H1188" s="93" t="s">
        <v>113</v>
      </c>
      <c r="I1188" s="309">
        <v>66292030.710000001</v>
      </c>
      <c r="J1188" s="309"/>
      <c r="K1188" s="309"/>
      <c r="L1188" s="309">
        <v>66291994.149999999</v>
      </c>
      <c r="M1188" s="309"/>
      <c r="N1188" s="310">
        <v>99.999944850082869</v>
      </c>
      <c r="O1188" s="310"/>
      <c r="P1188" s="310"/>
    </row>
    <row r="1189" spans="1:16" ht="41.25" customHeight="1" x14ac:dyDescent="0.2">
      <c r="A1189" s="306" t="s">
        <v>676</v>
      </c>
      <c r="B1189" s="307"/>
      <c r="C1189" s="308" t="s">
        <v>950</v>
      </c>
      <c r="D1189" s="308"/>
      <c r="E1189" s="93" t="s">
        <v>613</v>
      </c>
      <c r="F1189" s="93" t="s">
        <v>272</v>
      </c>
      <c r="G1189" s="93" t="s">
        <v>747</v>
      </c>
      <c r="H1189" s="93"/>
      <c r="I1189" s="309">
        <v>6372600</v>
      </c>
      <c r="J1189" s="309"/>
      <c r="K1189" s="309"/>
      <c r="L1189" s="309">
        <v>6372600</v>
      </c>
      <c r="M1189" s="309"/>
      <c r="N1189" s="310">
        <v>100</v>
      </c>
      <c r="O1189" s="310"/>
      <c r="P1189" s="310"/>
    </row>
    <row r="1190" spans="1:16" ht="306" customHeight="1" x14ac:dyDescent="0.2">
      <c r="A1190" s="306" t="s">
        <v>66</v>
      </c>
      <c r="B1190" s="307"/>
      <c r="C1190" s="308" t="s">
        <v>950</v>
      </c>
      <c r="D1190" s="308"/>
      <c r="E1190" s="93" t="s">
        <v>613</v>
      </c>
      <c r="F1190" s="93" t="s">
        <v>272</v>
      </c>
      <c r="G1190" s="93" t="s">
        <v>748</v>
      </c>
      <c r="H1190" s="93"/>
      <c r="I1190" s="309">
        <v>6372600</v>
      </c>
      <c r="J1190" s="309"/>
      <c r="K1190" s="309"/>
      <c r="L1190" s="309">
        <v>6372600</v>
      </c>
      <c r="M1190" s="309"/>
      <c r="N1190" s="310">
        <v>100</v>
      </c>
      <c r="O1190" s="310"/>
      <c r="P1190" s="310"/>
    </row>
    <row r="1191" spans="1:16" ht="38.25" customHeight="1" x14ac:dyDescent="0.2">
      <c r="A1191" s="306" t="s">
        <v>215</v>
      </c>
      <c r="B1191" s="307"/>
      <c r="C1191" s="308" t="s">
        <v>950</v>
      </c>
      <c r="D1191" s="308"/>
      <c r="E1191" s="93" t="s">
        <v>613</v>
      </c>
      <c r="F1191" s="93" t="s">
        <v>272</v>
      </c>
      <c r="G1191" s="93" t="s">
        <v>748</v>
      </c>
      <c r="H1191" s="93" t="s">
        <v>216</v>
      </c>
      <c r="I1191" s="309">
        <v>6372600</v>
      </c>
      <c r="J1191" s="309"/>
      <c r="K1191" s="309"/>
      <c r="L1191" s="309">
        <v>6372600</v>
      </c>
      <c r="M1191" s="309"/>
      <c r="N1191" s="310">
        <v>100</v>
      </c>
      <c r="O1191" s="310"/>
      <c r="P1191" s="310"/>
    </row>
    <row r="1192" spans="1:16" ht="30" customHeight="1" x14ac:dyDescent="0.2">
      <c r="A1192" s="306" t="s">
        <v>217</v>
      </c>
      <c r="B1192" s="307"/>
      <c r="C1192" s="308" t="s">
        <v>950</v>
      </c>
      <c r="D1192" s="308"/>
      <c r="E1192" s="93" t="s">
        <v>613</v>
      </c>
      <c r="F1192" s="93" t="s">
        <v>272</v>
      </c>
      <c r="G1192" s="93" t="s">
        <v>748</v>
      </c>
      <c r="H1192" s="93" t="s">
        <v>218</v>
      </c>
      <c r="I1192" s="309">
        <v>6372600</v>
      </c>
      <c r="J1192" s="309"/>
      <c r="K1192" s="309"/>
      <c r="L1192" s="309">
        <v>6372600</v>
      </c>
      <c r="M1192" s="309"/>
      <c r="N1192" s="310">
        <v>100</v>
      </c>
      <c r="O1192" s="310"/>
      <c r="P1192" s="310"/>
    </row>
    <row r="1193" spans="1:16" ht="25.5" customHeight="1" x14ac:dyDescent="0.2">
      <c r="A1193" s="306" t="s">
        <v>88</v>
      </c>
      <c r="B1193" s="307"/>
      <c r="C1193" s="308" t="s">
        <v>950</v>
      </c>
      <c r="D1193" s="308"/>
      <c r="E1193" s="93" t="s">
        <v>613</v>
      </c>
      <c r="F1193" s="93" t="s">
        <v>272</v>
      </c>
      <c r="G1193" s="93" t="s">
        <v>749</v>
      </c>
      <c r="H1193" s="93"/>
      <c r="I1193" s="309">
        <v>30319700</v>
      </c>
      <c r="J1193" s="309"/>
      <c r="K1193" s="309"/>
      <c r="L1193" s="309">
        <v>30319700</v>
      </c>
      <c r="M1193" s="309"/>
      <c r="N1193" s="310">
        <v>100</v>
      </c>
      <c r="O1193" s="310"/>
      <c r="P1193" s="310"/>
    </row>
    <row r="1194" spans="1:16" ht="49.5" customHeight="1" x14ac:dyDescent="0.2">
      <c r="A1194" s="306" t="s">
        <v>90</v>
      </c>
      <c r="B1194" s="307"/>
      <c r="C1194" s="308" t="s">
        <v>950</v>
      </c>
      <c r="D1194" s="308"/>
      <c r="E1194" s="93" t="s">
        <v>613</v>
      </c>
      <c r="F1194" s="93" t="s">
        <v>272</v>
      </c>
      <c r="G1194" s="93" t="s">
        <v>750</v>
      </c>
      <c r="H1194" s="93"/>
      <c r="I1194" s="309">
        <v>30319700</v>
      </c>
      <c r="J1194" s="309"/>
      <c r="K1194" s="309"/>
      <c r="L1194" s="309">
        <v>30319700</v>
      </c>
      <c r="M1194" s="309"/>
      <c r="N1194" s="310">
        <v>100</v>
      </c>
      <c r="O1194" s="310"/>
      <c r="P1194" s="310"/>
    </row>
    <row r="1195" spans="1:16" ht="23.25" customHeight="1" x14ac:dyDescent="0.2">
      <c r="A1195" s="306" t="s">
        <v>751</v>
      </c>
      <c r="B1195" s="307"/>
      <c r="C1195" s="308" t="s">
        <v>950</v>
      </c>
      <c r="D1195" s="308"/>
      <c r="E1195" s="93" t="s">
        <v>613</v>
      </c>
      <c r="F1195" s="93" t="s">
        <v>272</v>
      </c>
      <c r="G1195" s="93" t="s">
        <v>752</v>
      </c>
      <c r="H1195" s="93"/>
      <c r="I1195" s="309">
        <v>1543018.65</v>
      </c>
      <c r="J1195" s="309"/>
      <c r="K1195" s="309"/>
      <c r="L1195" s="309">
        <v>1543018.65</v>
      </c>
      <c r="M1195" s="309"/>
      <c r="N1195" s="310">
        <v>100</v>
      </c>
      <c r="O1195" s="310"/>
      <c r="P1195" s="310"/>
    </row>
    <row r="1196" spans="1:16" ht="45.75" customHeight="1" x14ac:dyDescent="0.2">
      <c r="A1196" s="306" t="s">
        <v>215</v>
      </c>
      <c r="B1196" s="307"/>
      <c r="C1196" s="308" t="s">
        <v>950</v>
      </c>
      <c r="D1196" s="308"/>
      <c r="E1196" s="93" t="s">
        <v>613</v>
      </c>
      <c r="F1196" s="93" t="s">
        <v>272</v>
      </c>
      <c r="G1196" s="93" t="s">
        <v>752</v>
      </c>
      <c r="H1196" s="93" t="s">
        <v>216</v>
      </c>
      <c r="I1196" s="309">
        <v>1543018.65</v>
      </c>
      <c r="J1196" s="309"/>
      <c r="K1196" s="309"/>
      <c r="L1196" s="309">
        <v>1543018.65</v>
      </c>
      <c r="M1196" s="309"/>
      <c r="N1196" s="310">
        <v>100</v>
      </c>
      <c r="O1196" s="310"/>
      <c r="P1196" s="310"/>
    </row>
    <row r="1197" spans="1:16" ht="31.5" customHeight="1" x14ac:dyDescent="0.2">
      <c r="A1197" s="306" t="s">
        <v>217</v>
      </c>
      <c r="B1197" s="307"/>
      <c r="C1197" s="308" t="s">
        <v>950</v>
      </c>
      <c r="D1197" s="308"/>
      <c r="E1197" s="93" t="s">
        <v>613</v>
      </c>
      <c r="F1197" s="93" t="s">
        <v>272</v>
      </c>
      <c r="G1197" s="93" t="s">
        <v>752</v>
      </c>
      <c r="H1197" s="93" t="s">
        <v>218</v>
      </c>
      <c r="I1197" s="309">
        <v>1543018.65</v>
      </c>
      <c r="J1197" s="309"/>
      <c r="K1197" s="309"/>
      <c r="L1197" s="309">
        <v>1543018.65</v>
      </c>
      <c r="M1197" s="309"/>
      <c r="N1197" s="310">
        <v>100</v>
      </c>
      <c r="O1197" s="310"/>
      <c r="P1197" s="310"/>
    </row>
    <row r="1198" spans="1:16" ht="42" customHeight="1" x14ac:dyDescent="0.2">
      <c r="A1198" s="306" t="s">
        <v>753</v>
      </c>
      <c r="B1198" s="307"/>
      <c r="C1198" s="308" t="s">
        <v>950</v>
      </c>
      <c r="D1198" s="308"/>
      <c r="E1198" s="93" t="s">
        <v>613</v>
      </c>
      <c r="F1198" s="93" t="s">
        <v>272</v>
      </c>
      <c r="G1198" s="93" t="s">
        <v>754</v>
      </c>
      <c r="H1198" s="93"/>
      <c r="I1198" s="309">
        <v>28776681.350000001</v>
      </c>
      <c r="J1198" s="309"/>
      <c r="K1198" s="309"/>
      <c r="L1198" s="309">
        <v>28776681.350000001</v>
      </c>
      <c r="M1198" s="309"/>
      <c r="N1198" s="310">
        <v>100</v>
      </c>
      <c r="O1198" s="310"/>
      <c r="P1198" s="310"/>
    </row>
    <row r="1199" spans="1:16" ht="39" customHeight="1" x14ac:dyDescent="0.2">
      <c r="A1199" s="306" t="s">
        <v>215</v>
      </c>
      <c r="B1199" s="307"/>
      <c r="C1199" s="308" t="s">
        <v>950</v>
      </c>
      <c r="D1199" s="308"/>
      <c r="E1199" s="93" t="s">
        <v>613</v>
      </c>
      <c r="F1199" s="93" t="s">
        <v>272</v>
      </c>
      <c r="G1199" s="93" t="s">
        <v>754</v>
      </c>
      <c r="H1199" s="93" t="s">
        <v>216</v>
      </c>
      <c r="I1199" s="309">
        <v>28776681.350000001</v>
      </c>
      <c r="J1199" s="309"/>
      <c r="K1199" s="309"/>
      <c r="L1199" s="309">
        <v>28776681.350000001</v>
      </c>
      <c r="M1199" s="309"/>
      <c r="N1199" s="310">
        <v>100</v>
      </c>
      <c r="O1199" s="310"/>
      <c r="P1199" s="310"/>
    </row>
    <row r="1200" spans="1:16" ht="23.25" customHeight="1" x14ac:dyDescent="0.2">
      <c r="A1200" s="306" t="s">
        <v>217</v>
      </c>
      <c r="B1200" s="307"/>
      <c r="C1200" s="308" t="s">
        <v>950</v>
      </c>
      <c r="D1200" s="308"/>
      <c r="E1200" s="93" t="s">
        <v>613</v>
      </c>
      <c r="F1200" s="93" t="s">
        <v>272</v>
      </c>
      <c r="G1200" s="93" t="s">
        <v>754</v>
      </c>
      <c r="H1200" s="93" t="s">
        <v>218</v>
      </c>
      <c r="I1200" s="309">
        <v>28776681.350000001</v>
      </c>
      <c r="J1200" s="309"/>
      <c r="K1200" s="309"/>
      <c r="L1200" s="309">
        <v>28776681.350000001</v>
      </c>
      <c r="M1200" s="309"/>
      <c r="N1200" s="310">
        <v>100</v>
      </c>
      <c r="O1200" s="310"/>
      <c r="P1200" s="310"/>
    </row>
    <row r="1201" spans="1:16" ht="27.75" customHeight="1" x14ac:dyDescent="0.2">
      <c r="A1201" s="306" t="s">
        <v>116</v>
      </c>
      <c r="B1201" s="307"/>
      <c r="C1201" s="308" t="s">
        <v>950</v>
      </c>
      <c r="D1201" s="308"/>
      <c r="E1201" s="93" t="s">
        <v>613</v>
      </c>
      <c r="F1201" s="93" t="s">
        <v>272</v>
      </c>
      <c r="G1201" s="93" t="s">
        <v>117</v>
      </c>
      <c r="H1201" s="93"/>
      <c r="I1201" s="309">
        <v>13643750</v>
      </c>
      <c r="J1201" s="309"/>
      <c r="K1201" s="309"/>
      <c r="L1201" s="309">
        <v>13643750</v>
      </c>
      <c r="M1201" s="309"/>
      <c r="N1201" s="310">
        <v>100</v>
      </c>
      <c r="O1201" s="310"/>
      <c r="P1201" s="310"/>
    </row>
    <row r="1202" spans="1:16" ht="42.75" customHeight="1" x14ac:dyDescent="0.2">
      <c r="A1202" s="306" t="s">
        <v>716</v>
      </c>
      <c r="B1202" s="307"/>
      <c r="C1202" s="308" t="s">
        <v>950</v>
      </c>
      <c r="D1202" s="308"/>
      <c r="E1202" s="93" t="s">
        <v>613</v>
      </c>
      <c r="F1202" s="93" t="s">
        <v>272</v>
      </c>
      <c r="G1202" s="93" t="s">
        <v>717</v>
      </c>
      <c r="H1202" s="93"/>
      <c r="I1202" s="309">
        <v>13643750</v>
      </c>
      <c r="J1202" s="309"/>
      <c r="K1202" s="309"/>
      <c r="L1202" s="309">
        <v>13643750</v>
      </c>
      <c r="M1202" s="309"/>
      <c r="N1202" s="310">
        <v>100</v>
      </c>
      <c r="O1202" s="310"/>
      <c r="P1202" s="310"/>
    </row>
    <row r="1203" spans="1:16" ht="43.5" customHeight="1" x14ac:dyDescent="0.2">
      <c r="A1203" s="306" t="s">
        <v>718</v>
      </c>
      <c r="B1203" s="307"/>
      <c r="C1203" s="308" t="s">
        <v>950</v>
      </c>
      <c r="D1203" s="308"/>
      <c r="E1203" s="93" t="s">
        <v>613</v>
      </c>
      <c r="F1203" s="93" t="s">
        <v>272</v>
      </c>
      <c r="G1203" s="93" t="s">
        <v>719</v>
      </c>
      <c r="H1203" s="93"/>
      <c r="I1203" s="309">
        <v>13643750</v>
      </c>
      <c r="J1203" s="309"/>
      <c r="K1203" s="309"/>
      <c r="L1203" s="309">
        <v>13643750</v>
      </c>
      <c r="M1203" s="309"/>
      <c r="N1203" s="310">
        <v>100</v>
      </c>
      <c r="O1203" s="310"/>
      <c r="P1203" s="310"/>
    </row>
    <row r="1204" spans="1:16" ht="42" customHeight="1" x14ac:dyDescent="0.2">
      <c r="A1204" s="306" t="s">
        <v>755</v>
      </c>
      <c r="B1204" s="307"/>
      <c r="C1204" s="308" t="s">
        <v>950</v>
      </c>
      <c r="D1204" s="308"/>
      <c r="E1204" s="93" t="s">
        <v>613</v>
      </c>
      <c r="F1204" s="93" t="s">
        <v>272</v>
      </c>
      <c r="G1204" s="93" t="s">
        <v>756</v>
      </c>
      <c r="H1204" s="93"/>
      <c r="I1204" s="309">
        <v>918750</v>
      </c>
      <c r="J1204" s="309"/>
      <c r="K1204" s="309"/>
      <c r="L1204" s="309">
        <v>918750</v>
      </c>
      <c r="M1204" s="309"/>
      <c r="N1204" s="310">
        <v>100</v>
      </c>
      <c r="O1204" s="310"/>
      <c r="P1204" s="310"/>
    </row>
    <row r="1205" spans="1:16" ht="33" customHeight="1" x14ac:dyDescent="0.2">
      <c r="A1205" s="306" t="s">
        <v>215</v>
      </c>
      <c r="B1205" s="307"/>
      <c r="C1205" s="308" t="s">
        <v>950</v>
      </c>
      <c r="D1205" s="308"/>
      <c r="E1205" s="93" t="s">
        <v>613</v>
      </c>
      <c r="F1205" s="93" t="s">
        <v>272</v>
      </c>
      <c r="G1205" s="93" t="s">
        <v>756</v>
      </c>
      <c r="H1205" s="93" t="s">
        <v>216</v>
      </c>
      <c r="I1205" s="309">
        <v>918750</v>
      </c>
      <c r="J1205" s="309"/>
      <c r="K1205" s="309"/>
      <c r="L1205" s="309">
        <v>918750</v>
      </c>
      <c r="M1205" s="309"/>
      <c r="N1205" s="310">
        <v>100</v>
      </c>
      <c r="O1205" s="310"/>
      <c r="P1205" s="310"/>
    </row>
    <row r="1206" spans="1:16" ht="36.75" customHeight="1" x14ac:dyDescent="0.2">
      <c r="A1206" s="306" t="s">
        <v>217</v>
      </c>
      <c r="B1206" s="307"/>
      <c r="C1206" s="308" t="s">
        <v>950</v>
      </c>
      <c r="D1206" s="308"/>
      <c r="E1206" s="93" t="s">
        <v>613</v>
      </c>
      <c r="F1206" s="93" t="s">
        <v>272</v>
      </c>
      <c r="G1206" s="93" t="s">
        <v>756</v>
      </c>
      <c r="H1206" s="93" t="s">
        <v>218</v>
      </c>
      <c r="I1206" s="309">
        <v>918750</v>
      </c>
      <c r="J1206" s="309"/>
      <c r="K1206" s="309"/>
      <c r="L1206" s="309">
        <v>918750</v>
      </c>
      <c r="M1206" s="309"/>
      <c r="N1206" s="310">
        <v>100</v>
      </c>
      <c r="O1206" s="310"/>
      <c r="P1206" s="310"/>
    </row>
    <row r="1207" spans="1:16" ht="39" customHeight="1" x14ac:dyDescent="0.2">
      <c r="A1207" s="306" t="s">
        <v>720</v>
      </c>
      <c r="B1207" s="307"/>
      <c r="C1207" s="308" t="s">
        <v>950</v>
      </c>
      <c r="D1207" s="308"/>
      <c r="E1207" s="93" t="s">
        <v>613</v>
      </c>
      <c r="F1207" s="93" t="s">
        <v>272</v>
      </c>
      <c r="G1207" s="93" t="s">
        <v>721</v>
      </c>
      <c r="H1207" s="93"/>
      <c r="I1207" s="309">
        <v>12725000</v>
      </c>
      <c r="J1207" s="309"/>
      <c r="K1207" s="309"/>
      <c r="L1207" s="309">
        <v>12725000</v>
      </c>
      <c r="M1207" s="309"/>
      <c r="N1207" s="310">
        <v>100</v>
      </c>
      <c r="O1207" s="310"/>
      <c r="P1207" s="310"/>
    </row>
    <row r="1208" spans="1:16" ht="36.75" customHeight="1" x14ac:dyDescent="0.2">
      <c r="A1208" s="306" t="s">
        <v>215</v>
      </c>
      <c r="B1208" s="307"/>
      <c r="C1208" s="308" t="s">
        <v>950</v>
      </c>
      <c r="D1208" s="308"/>
      <c r="E1208" s="93" t="s">
        <v>613</v>
      </c>
      <c r="F1208" s="93" t="s">
        <v>272</v>
      </c>
      <c r="G1208" s="93" t="s">
        <v>721</v>
      </c>
      <c r="H1208" s="93" t="s">
        <v>216</v>
      </c>
      <c r="I1208" s="309">
        <v>12725000</v>
      </c>
      <c r="J1208" s="309"/>
      <c r="K1208" s="309"/>
      <c r="L1208" s="309">
        <v>12725000</v>
      </c>
      <c r="M1208" s="309"/>
      <c r="N1208" s="310">
        <v>100</v>
      </c>
      <c r="O1208" s="310"/>
      <c r="P1208" s="310"/>
    </row>
    <row r="1209" spans="1:16" ht="36" customHeight="1" x14ac:dyDescent="0.2">
      <c r="A1209" s="306" t="s">
        <v>217</v>
      </c>
      <c r="B1209" s="307"/>
      <c r="C1209" s="308" t="s">
        <v>950</v>
      </c>
      <c r="D1209" s="308"/>
      <c r="E1209" s="93" t="s">
        <v>613</v>
      </c>
      <c r="F1209" s="93" t="s">
        <v>272</v>
      </c>
      <c r="G1209" s="93" t="s">
        <v>721</v>
      </c>
      <c r="H1209" s="93" t="s">
        <v>218</v>
      </c>
      <c r="I1209" s="309">
        <v>12725000</v>
      </c>
      <c r="J1209" s="309"/>
      <c r="K1209" s="309"/>
      <c r="L1209" s="309">
        <v>12725000</v>
      </c>
      <c r="M1209" s="309"/>
      <c r="N1209" s="310">
        <v>100</v>
      </c>
      <c r="O1209" s="310"/>
      <c r="P1209" s="310"/>
    </row>
    <row r="1210" spans="1:16" ht="36.75" customHeight="1" x14ac:dyDescent="0.2">
      <c r="A1210" s="306" t="s">
        <v>159</v>
      </c>
      <c r="B1210" s="307"/>
      <c r="C1210" s="308" t="s">
        <v>950</v>
      </c>
      <c r="D1210" s="308"/>
      <c r="E1210" s="93" t="s">
        <v>613</v>
      </c>
      <c r="F1210" s="93" t="s">
        <v>272</v>
      </c>
      <c r="G1210" s="93" t="s">
        <v>160</v>
      </c>
      <c r="H1210" s="93"/>
      <c r="I1210" s="309">
        <v>5973925.3300000001</v>
      </c>
      <c r="J1210" s="309"/>
      <c r="K1210" s="309"/>
      <c r="L1210" s="309">
        <v>5973918.3200000003</v>
      </c>
      <c r="M1210" s="309"/>
      <c r="N1210" s="310">
        <v>99.999882656718782</v>
      </c>
      <c r="O1210" s="310"/>
      <c r="P1210" s="310"/>
    </row>
    <row r="1211" spans="1:16" ht="62.25" customHeight="1" x14ac:dyDescent="0.2">
      <c r="A1211" s="306" t="s">
        <v>424</v>
      </c>
      <c r="B1211" s="307"/>
      <c r="C1211" s="308" t="s">
        <v>950</v>
      </c>
      <c r="D1211" s="308"/>
      <c r="E1211" s="93" t="s">
        <v>613</v>
      </c>
      <c r="F1211" s="93" t="s">
        <v>272</v>
      </c>
      <c r="G1211" s="93" t="s">
        <v>425</v>
      </c>
      <c r="H1211" s="93"/>
      <c r="I1211" s="309">
        <v>5973925.3300000001</v>
      </c>
      <c r="J1211" s="309"/>
      <c r="K1211" s="309"/>
      <c r="L1211" s="309">
        <v>5973918.3200000003</v>
      </c>
      <c r="M1211" s="309"/>
      <c r="N1211" s="310">
        <v>99.999882656718782</v>
      </c>
      <c r="O1211" s="310"/>
      <c r="P1211" s="310"/>
    </row>
    <row r="1212" spans="1:16" ht="34.5" customHeight="1" x14ac:dyDescent="0.2">
      <c r="A1212" s="306" t="s">
        <v>757</v>
      </c>
      <c r="B1212" s="307"/>
      <c r="C1212" s="308" t="s">
        <v>950</v>
      </c>
      <c r="D1212" s="308"/>
      <c r="E1212" s="93" t="s">
        <v>613</v>
      </c>
      <c r="F1212" s="93" t="s">
        <v>272</v>
      </c>
      <c r="G1212" s="93" t="s">
        <v>758</v>
      </c>
      <c r="H1212" s="93"/>
      <c r="I1212" s="309">
        <v>5973925.3300000001</v>
      </c>
      <c r="J1212" s="309"/>
      <c r="K1212" s="309"/>
      <c r="L1212" s="309">
        <v>5973918.3200000003</v>
      </c>
      <c r="M1212" s="309"/>
      <c r="N1212" s="310">
        <v>99.999882656718782</v>
      </c>
      <c r="O1212" s="310"/>
      <c r="P1212" s="310"/>
    </row>
    <row r="1213" spans="1:16" ht="101.25" customHeight="1" x14ac:dyDescent="0.2">
      <c r="A1213" s="306" t="s">
        <v>759</v>
      </c>
      <c r="B1213" s="307"/>
      <c r="C1213" s="308" t="s">
        <v>950</v>
      </c>
      <c r="D1213" s="308"/>
      <c r="E1213" s="93" t="s">
        <v>613</v>
      </c>
      <c r="F1213" s="93" t="s">
        <v>272</v>
      </c>
      <c r="G1213" s="93" t="s">
        <v>760</v>
      </c>
      <c r="H1213" s="93"/>
      <c r="I1213" s="309">
        <v>5973925.3300000001</v>
      </c>
      <c r="J1213" s="309"/>
      <c r="K1213" s="309"/>
      <c r="L1213" s="309">
        <v>5973918.3200000003</v>
      </c>
      <c r="M1213" s="309"/>
      <c r="N1213" s="310">
        <v>99.999882656718782</v>
      </c>
      <c r="O1213" s="310"/>
      <c r="P1213" s="310"/>
    </row>
    <row r="1214" spans="1:16" ht="45" customHeight="1" x14ac:dyDescent="0.2">
      <c r="A1214" s="306" t="s">
        <v>110</v>
      </c>
      <c r="B1214" s="307"/>
      <c r="C1214" s="308" t="s">
        <v>950</v>
      </c>
      <c r="D1214" s="308"/>
      <c r="E1214" s="93" t="s">
        <v>613</v>
      </c>
      <c r="F1214" s="93" t="s">
        <v>272</v>
      </c>
      <c r="G1214" s="93" t="s">
        <v>760</v>
      </c>
      <c r="H1214" s="93" t="s">
        <v>111</v>
      </c>
      <c r="I1214" s="309">
        <v>5973925.3300000001</v>
      </c>
      <c r="J1214" s="309"/>
      <c r="K1214" s="309"/>
      <c r="L1214" s="309">
        <v>5973918.3200000003</v>
      </c>
      <c r="M1214" s="309"/>
      <c r="N1214" s="310">
        <v>99.999882656718782</v>
      </c>
      <c r="O1214" s="310"/>
      <c r="P1214" s="310"/>
    </row>
    <row r="1215" spans="1:16" ht="48" customHeight="1" x14ac:dyDescent="0.2">
      <c r="A1215" s="306" t="s">
        <v>112</v>
      </c>
      <c r="B1215" s="307"/>
      <c r="C1215" s="308" t="s">
        <v>950</v>
      </c>
      <c r="D1215" s="308"/>
      <c r="E1215" s="93" t="s">
        <v>613</v>
      </c>
      <c r="F1215" s="93" t="s">
        <v>272</v>
      </c>
      <c r="G1215" s="93" t="s">
        <v>760</v>
      </c>
      <c r="H1215" s="93" t="s">
        <v>113</v>
      </c>
      <c r="I1215" s="309">
        <v>5973925.3300000001</v>
      </c>
      <c r="J1215" s="309"/>
      <c r="K1215" s="309"/>
      <c r="L1215" s="309">
        <v>5973918.3200000003</v>
      </c>
      <c r="M1215" s="309"/>
      <c r="N1215" s="310">
        <v>99.999882656718782</v>
      </c>
      <c r="O1215" s="310"/>
      <c r="P1215" s="310"/>
    </row>
    <row r="1216" spans="1:16" ht="28.5" customHeight="1" x14ac:dyDescent="0.2">
      <c r="A1216" s="423" t="s">
        <v>854</v>
      </c>
      <c r="B1216" s="424"/>
      <c r="C1216" s="352" t="s">
        <v>950</v>
      </c>
      <c r="D1216" s="352"/>
      <c r="E1216" s="96" t="s">
        <v>282</v>
      </c>
      <c r="F1216" s="96"/>
      <c r="G1216" s="96"/>
      <c r="H1216" s="96"/>
      <c r="I1216" s="353">
        <v>80880000</v>
      </c>
      <c r="J1216" s="353"/>
      <c r="K1216" s="353"/>
      <c r="L1216" s="353">
        <v>75796086.819999993</v>
      </c>
      <c r="M1216" s="353"/>
      <c r="N1216" s="425">
        <v>93.714251755687428</v>
      </c>
      <c r="O1216" s="425"/>
      <c r="P1216" s="425"/>
    </row>
    <row r="1217" spans="1:16" ht="29.25" customHeight="1" x14ac:dyDescent="0.2">
      <c r="A1217" s="420" t="s">
        <v>869</v>
      </c>
      <c r="B1217" s="421"/>
      <c r="C1217" s="375" t="s">
        <v>950</v>
      </c>
      <c r="D1217" s="375"/>
      <c r="E1217" s="97" t="s">
        <v>282</v>
      </c>
      <c r="F1217" s="97" t="s">
        <v>115</v>
      </c>
      <c r="G1217" s="97"/>
      <c r="H1217" s="97"/>
      <c r="I1217" s="376">
        <v>80880000</v>
      </c>
      <c r="J1217" s="376"/>
      <c r="K1217" s="376"/>
      <c r="L1217" s="376">
        <v>75796086.819999993</v>
      </c>
      <c r="M1217" s="376"/>
      <c r="N1217" s="422">
        <v>93.714251755687428</v>
      </c>
      <c r="O1217" s="422"/>
      <c r="P1217" s="422"/>
    </row>
    <row r="1218" spans="1:16" ht="33.75" customHeight="1" x14ac:dyDescent="0.2">
      <c r="A1218" s="306" t="s">
        <v>201</v>
      </c>
      <c r="B1218" s="307"/>
      <c r="C1218" s="308" t="s">
        <v>950</v>
      </c>
      <c r="D1218" s="308"/>
      <c r="E1218" s="93" t="s">
        <v>282</v>
      </c>
      <c r="F1218" s="93" t="s">
        <v>115</v>
      </c>
      <c r="G1218" s="93" t="s">
        <v>202</v>
      </c>
      <c r="H1218" s="93"/>
      <c r="I1218" s="309">
        <v>80880000</v>
      </c>
      <c r="J1218" s="309"/>
      <c r="K1218" s="309"/>
      <c r="L1218" s="309">
        <v>75796086.819999993</v>
      </c>
      <c r="M1218" s="309"/>
      <c r="N1218" s="310">
        <v>93.714251755687428</v>
      </c>
      <c r="O1218" s="310"/>
      <c r="P1218" s="310"/>
    </row>
    <row r="1219" spans="1:16" ht="27" customHeight="1" x14ac:dyDescent="0.2">
      <c r="A1219" s="306" t="s">
        <v>203</v>
      </c>
      <c r="B1219" s="307"/>
      <c r="C1219" s="308" t="s">
        <v>950</v>
      </c>
      <c r="D1219" s="308"/>
      <c r="E1219" s="93" t="s">
        <v>282</v>
      </c>
      <c r="F1219" s="93" t="s">
        <v>115</v>
      </c>
      <c r="G1219" s="93" t="s">
        <v>204</v>
      </c>
      <c r="H1219" s="93"/>
      <c r="I1219" s="309">
        <v>80880000</v>
      </c>
      <c r="J1219" s="309"/>
      <c r="K1219" s="309"/>
      <c r="L1219" s="309">
        <v>75796086.819999993</v>
      </c>
      <c r="M1219" s="309"/>
      <c r="N1219" s="310">
        <v>93.714251755687428</v>
      </c>
      <c r="O1219" s="310"/>
      <c r="P1219" s="310"/>
    </row>
    <row r="1220" spans="1:16" ht="36" customHeight="1" x14ac:dyDescent="0.2">
      <c r="A1220" s="306" t="s">
        <v>205</v>
      </c>
      <c r="B1220" s="307"/>
      <c r="C1220" s="308" t="s">
        <v>950</v>
      </c>
      <c r="D1220" s="308"/>
      <c r="E1220" s="93" t="s">
        <v>282</v>
      </c>
      <c r="F1220" s="93" t="s">
        <v>115</v>
      </c>
      <c r="G1220" s="93" t="s">
        <v>206</v>
      </c>
      <c r="H1220" s="93"/>
      <c r="I1220" s="309">
        <v>80880000</v>
      </c>
      <c r="J1220" s="309"/>
      <c r="K1220" s="309"/>
      <c r="L1220" s="309">
        <v>75796086.819999993</v>
      </c>
      <c r="M1220" s="309"/>
      <c r="N1220" s="310">
        <v>93.714251755687428</v>
      </c>
      <c r="O1220" s="310"/>
      <c r="P1220" s="310"/>
    </row>
    <row r="1221" spans="1:16" ht="80.25" customHeight="1" x14ac:dyDescent="0.2">
      <c r="A1221" s="306" t="s">
        <v>207</v>
      </c>
      <c r="B1221" s="307"/>
      <c r="C1221" s="308" t="s">
        <v>950</v>
      </c>
      <c r="D1221" s="308"/>
      <c r="E1221" s="93" t="s">
        <v>282</v>
      </c>
      <c r="F1221" s="93" t="s">
        <v>115</v>
      </c>
      <c r="G1221" s="93" t="s">
        <v>208</v>
      </c>
      <c r="H1221" s="93"/>
      <c r="I1221" s="309">
        <v>80880000</v>
      </c>
      <c r="J1221" s="309"/>
      <c r="K1221" s="309"/>
      <c r="L1221" s="309">
        <v>75796086.819999993</v>
      </c>
      <c r="M1221" s="309"/>
      <c r="N1221" s="310">
        <v>93.714251755687428</v>
      </c>
      <c r="O1221" s="310"/>
      <c r="P1221" s="310"/>
    </row>
    <row r="1222" spans="1:16" ht="46.5" customHeight="1" x14ac:dyDescent="0.2">
      <c r="A1222" s="306" t="s">
        <v>110</v>
      </c>
      <c r="B1222" s="307"/>
      <c r="C1222" s="308" t="s">
        <v>950</v>
      </c>
      <c r="D1222" s="308"/>
      <c r="E1222" s="93" t="s">
        <v>282</v>
      </c>
      <c r="F1222" s="93" t="s">
        <v>115</v>
      </c>
      <c r="G1222" s="93" t="s">
        <v>208</v>
      </c>
      <c r="H1222" s="93" t="s">
        <v>111</v>
      </c>
      <c r="I1222" s="309">
        <v>880000</v>
      </c>
      <c r="J1222" s="309"/>
      <c r="K1222" s="309"/>
      <c r="L1222" s="309">
        <v>712602.71</v>
      </c>
      <c r="M1222" s="309"/>
      <c r="N1222" s="310">
        <v>80.977580681818168</v>
      </c>
      <c r="O1222" s="310"/>
      <c r="P1222" s="310"/>
    </row>
    <row r="1223" spans="1:16" ht="39" customHeight="1" x14ac:dyDescent="0.2">
      <c r="A1223" s="306" t="s">
        <v>112</v>
      </c>
      <c r="B1223" s="307"/>
      <c r="C1223" s="308" t="s">
        <v>950</v>
      </c>
      <c r="D1223" s="308"/>
      <c r="E1223" s="93" t="s">
        <v>282</v>
      </c>
      <c r="F1223" s="93" t="s">
        <v>115</v>
      </c>
      <c r="G1223" s="93" t="s">
        <v>208</v>
      </c>
      <c r="H1223" s="93" t="s">
        <v>113</v>
      </c>
      <c r="I1223" s="309">
        <v>880000</v>
      </c>
      <c r="J1223" s="309"/>
      <c r="K1223" s="309"/>
      <c r="L1223" s="309">
        <v>712602.71</v>
      </c>
      <c r="M1223" s="309"/>
      <c r="N1223" s="310">
        <v>80.977580681818168</v>
      </c>
      <c r="O1223" s="310"/>
      <c r="P1223" s="310"/>
    </row>
    <row r="1224" spans="1:16" ht="31.5" customHeight="1" x14ac:dyDescent="0.2">
      <c r="A1224" s="306" t="s">
        <v>147</v>
      </c>
      <c r="B1224" s="307"/>
      <c r="C1224" s="308" t="s">
        <v>950</v>
      </c>
      <c r="D1224" s="308"/>
      <c r="E1224" s="93" t="s">
        <v>282</v>
      </c>
      <c r="F1224" s="93" t="s">
        <v>115</v>
      </c>
      <c r="G1224" s="93" t="s">
        <v>208</v>
      </c>
      <c r="H1224" s="93" t="s">
        <v>148</v>
      </c>
      <c r="I1224" s="309">
        <v>80000000</v>
      </c>
      <c r="J1224" s="309"/>
      <c r="K1224" s="309"/>
      <c r="L1224" s="309">
        <v>75083484.109999999</v>
      </c>
      <c r="M1224" s="309"/>
      <c r="N1224" s="310">
        <v>93.854355137499994</v>
      </c>
      <c r="O1224" s="310"/>
      <c r="P1224" s="310"/>
    </row>
    <row r="1225" spans="1:16" ht="42" customHeight="1" x14ac:dyDescent="0.2">
      <c r="A1225" s="306" t="s">
        <v>870</v>
      </c>
      <c r="B1225" s="307"/>
      <c r="C1225" s="308" t="s">
        <v>950</v>
      </c>
      <c r="D1225" s="308"/>
      <c r="E1225" s="93" t="s">
        <v>282</v>
      </c>
      <c r="F1225" s="93" t="s">
        <v>115</v>
      </c>
      <c r="G1225" s="93" t="s">
        <v>208</v>
      </c>
      <c r="H1225" s="93" t="s">
        <v>871</v>
      </c>
      <c r="I1225" s="309">
        <v>80000000</v>
      </c>
      <c r="J1225" s="309"/>
      <c r="K1225" s="309"/>
      <c r="L1225" s="309">
        <v>75083484.109999999</v>
      </c>
      <c r="M1225" s="309"/>
      <c r="N1225" s="310">
        <v>93.854355137499994</v>
      </c>
      <c r="O1225" s="310"/>
      <c r="P1225" s="310"/>
    </row>
    <row r="1226" spans="1:16" ht="32.25" customHeight="1" x14ac:dyDescent="0.2">
      <c r="A1226" s="426" t="s">
        <v>951</v>
      </c>
      <c r="B1226" s="427"/>
      <c r="C1226" s="428" t="s">
        <v>952</v>
      </c>
      <c r="D1226" s="428"/>
      <c r="E1226" s="114"/>
      <c r="F1226" s="114"/>
      <c r="G1226" s="114"/>
      <c r="H1226" s="114"/>
      <c r="I1226" s="429">
        <v>962276003.19000006</v>
      </c>
      <c r="J1226" s="429"/>
      <c r="K1226" s="429"/>
      <c r="L1226" s="429">
        <v>953733802.38</v>
      </c>
      <c r="M1226" s="429"/>
      <c r="N1226" s="430">
        <v>99.112292026229255</v>
      </c>
      <c r="O1226" s="430"/>
      <c r="P1226" s="430"/>
    </row>
    <row r="1227" spans="1:16" ht="38.25" customHeight="1" x14ac:dyDescent="0.2">
      <c r="A1227" s="423" t="s">
        <v>82</v>
      </c>
      <c r="B1227" s="424"/>
      <c r="C1227" s="352" t="s">
        <v>952</v>
      </c>
      <c r="D1227" s="352"/>
      <c r="E1227" s="96" t="s">
        <v>83</v>
      </c>
      <c r="F1227" s="96"/>
      <c r="G1227" s="96"/>
      <c r="H1227" s="96"/>
      <c r="I1227" s="353">
        <v>21022443.809999999</v>
      </c>
      <c r="J1227" s="353"/>
      <c r="K1227" s="353"/>
      <c r="L1227" s="353">
        <v>20815244.420000002</v>
      </c>
      <c r="M1227" s="353"/>
      <c r="N1227" s="425">
        <v>99.014389612013446</v>
      </c>
      <c r="O1227" s="425"/>
      <c r="P1227" s="425"/>
    </row>
    <row r="1228" spans="1:16" ht="70.5" customHeight="1" x14ac:dyDescent="0.2">
      <c r="A1228" s="420" t="s">
        <v>114</v>
      </c>
      <c r="B1228" s="421"/>
      <c r="C1228" s="375" t="s">
        <v>952</v>
      </c>
      <c r="D1228" s="375"/>
      <c r="E1228" s="97" t="s">
        <v>83</v>
      </c>
      <c r="F1228" s="97" t="s">
        <v>115</v>
      </c>
      <c r="G1228" s="97"/>
      <c r="H1228" s="97"/>
      <c r="I1228" s="376">
        <v>21022443.809999999</v>
      </c>
      <c r="J1228" s="376"/>
      <c r="K1228" s="376"/>
      <c r="L1228" s="376">
        <v>20815244.420000002</v>
      </c>
      <c r="M1228" s="376"/>
      <c r="N1228" s="422">
        <v>99.014389612013446</v>
      </c>
      <c r="O1228" s="422"/>
      <c r="P1228" s="422"/>
    </row>
    <row r="1229" spans="1:16" ht="38.25" customHeight="1" x14ac:dyDescent="0.2">
      <c r="A1229" s="306" t="s">
        <v>86</v>
      </c>
      <c r="B1229" s="307"/>
      <c r="C1229" s="308" t="s">
        <v>952</v>
      </c>
      <c r="D1229" s="308"/>
      <c r="E1229" s="93" t="s">
        <v>83</v>
      </c>
      <c r="F1229" s="93" t="s">
        <v>115</v>
      </c>
      <c r="G1229" s="93" t="s">
        <v>87</v>
      </c>
      <c r="H1229" s="93"/>
      <c r="I1229" s="309">
        <v>20892243.809999999</v>
      </c>
      <c r="J1229" s="309"/>
      <c r="K1229" s="309"/>
      <c r="L1229" s="309">
        <v>20685044.420000002</v>
      </c>
      <c r="M1229" s="309"/>
      <c r="N1229" s="310">
        <v>99.008247309937943</v>
      </c>
      <c r="O1229" s="310"/>
      <c r="P1229" s="310"/>
    </row>
    <row r="1230" spans="1:16" ht="30.75" customHeight="1" x14ac:dyDescent="0.2">
      <c r="A1230" s="306" t="s">
        <v>88</v>
      </c>
      <c r="B1230" s="307"/>
      <c r="C1230" s="308" t="s">
        <v>952</v>
      </c>
      <c r="D1230" s="308"/>
      <c r="E1230" s="93" t="s">
        <v>83</v>
      </c>
      <c r="F1230" s="93" t="s">
        <v>115</v>
      </c>
      <c r="G1230" s="93" t="s">
        <v>89</v>
      </c>
      <c r="H1230" s="93"/>
      <c r="I1230" s="309">
        <v>20892243.809999999</v>
      </c>
      <c r="J1230" s="309"/>
      <c r="K1230" s="309"/>
      <c r="L1230" s="309">
        <v>20685044.420000002</v>
      </c>
      <c r="M1230" s="309"/>
      <c r="N1230" s="310">
        <v>99.008247309937943</v>
      </c>
      <c r="O1230" s="310"/>
      <c r="P1230" s="310"/>
    </row>
    <row r="1231" spans="1:16" ht="56.25" customHeight="1" x14ac:dyDescent="0.2">
      <c r="A1231" s="306" t="s">
        <v>90</v>
      </c>
      <c r="B1231" s="307"/>
      <c r="C1231" s="308" t="s">
        <v>952</v>
      </c>
      <c r="D1231" s="308"/>
      <c r="E1231" s="93" t="s">
        <v>83</v>
      </c>
      <c r="F1231" s="93" t="s">
        <v>115</v>
      </c>
      <c r="G1231" s="93" t="s">
        <v>91</v>
      </c>
      <c r="H1231" s="93"/>
      <c r="I1231" s="309">
        <v>20892243.809999999</v>
      </c>
      <c r="J1231" s="309"/>
      <c r="K1231" s="309"/>
      <c r="L1231" s="309">
        <v>20685044.420000002</v>
      </c>
      <c r="M1231" s="309"/>
      <c r="N1231" s="310">
        <v>99.008247309937943</v>
      </c>
      <c r="O1231" s="310"/>
      <c r="P1231" s="310"/>
    </row>
    <row r="1232" spans="1:16" ht="40.5" customHeight="1" x14ac:dyDescent="0.2">
      <c r="A1232" s="306" t="s">
        <v>155</v>
      </c>
      <c r="B1232" s="307"/>
      <c r="C1232" s="308" t="s">
        <v>952</v>
      </c>
      <c r="D1232" s="308"/>
      <c r="E1232" s="93" t="s">
        <v>83</v>
      </c>
      <c r="F1232" s="93" t="s">
        <v>115</v>
      </c>
      <c r="G1232" s="93" t="s">
        <v>156</v>
      </c>
      <c r="H1232" s="93"/>
      <c r="I1232" s="309">
        <v>20892243.809999999</v>
      </c>
      <c r="J1232" s="309"/>
      <c r="K1232" s="309"/>
      <c r="L1232" s="309">
        <v>20685044.420000002</v>
      </c>
      <c r="M1232" s="309"/>
      <c r="N1232" s="310">
        <v>99.008247309937943</v>
      </c>
      <c r="O1232" s="310"/>
      <c r="P1232" s="310"/>
    </row>
    <row r="1233" spans="1:16" ht="83.25" customHeight="1" x14ac:dyDescent="0.2">
      <c r="A1233" s="306" t="s">
        <v>94</v>
      </c>
      <c r="B1233" s="307"/>
      <c r="C1233" s="308" t="s">
        <v>952</v>
      </c>
      <c r="D1233" s="308"/>
      <c r="E1233" s="93" t="s">
        <v>83</v>
      </c>
      <c r="F1233" s="93" t="s">
        <v>115</v>
      </c>
      <c r="G1233" s="93" t="s">
        <v>156</v>
      </c>
      <c r="H1233" s="93" t="s">
        <v>95</v>
      </c>
      <c r="I1233" s="309">
        <v>20478397.84</v>
      </c>
      <c r="J1233" s="309"/>
      <c r="K1233" s="309"/>
      <c r="L1233" s="309">
        <v>20293614.52</v>
      </c>
      <c r="M1233" s="309"/>
      <c r="N1233" s="310">
        <v>99.097667105387188</v>
      </c>
      <c r="O1233" s="310"/>
      <c r="P1233" s="310"/>
    </row>
    <row r="1234" spans="1:16" ht="43.5" customHeight="1" x14ac:dyDescent="0.2">
      <c r="A1234" s="306" t="s">
        <v>96</v>
      </c>
      <c r="B1234" s="307"/>
      <c r="C1234" s="308" t="s">
        <v>952</v>
      </c>
      <c r="D1234" s="308"/>
      <c r="E1234" s="93" t="s">
        <v>83</v>
      </c>
      <c r="F1234" s="93" t="s">
        <v>115</v>
      </c>
      <c r="G1234" s="93" t="s">
        <v>156</v>
      </c>
      <c r="H1234" s="93" t="s">
        <v>97</v>
      </c>
      <c r="I1234" s="309">
        <v>20478397.84</v>
      </c>
      <c r="J1234" s="309"/>
      <c r="K1234" s="309"/>
      <c r="L1234" s="309">
        <v>20293614.52</v>
      </c>
      <c r="M1234" s="309"/>
      <c r="N1234" s="310">
        <v>99.097667105387188</v>
      </c>
      <c r="O1234" s="310"/>
      <c r="P1234" s="310"/>
    </row>
    <row r="1235" spans="1:16" ht="43.5" customHeight="1" x14ac:dyDescent="0.2">
      <c r="A1235" s="306" t="s">
        <v>110</v>
      </c>
      <c r="B1235" s="307"/>
      <c r="C1235" s="308" t="s">
        <v>952</v>
      </c>
      <c r="D1235" s="308"/>
      <c r="E1235" s="93" t="s">
        <v>83</v>
      </c>
      <c r="F1235" s="93" t="s">
        <v>115</v>
      </c>
      <c r="G1235" s="93" t="s">
        <v>156</v>
      </c>
      <c r="H1235" s="93" t="s">
        <v>111</v>
      </c>
      <c r="I1235" s="309">
        <v>411791.3</v>
      </c>
      <c r="J1235" s="309"/>
      <c r="K1235" s="309"/>
      <c r="L1235" s="309">
        <v>389375.23</v>
      </c>
      <c r="M1235" s="309"/>
      <c r="N1235" s="310">
        <v>94.55644886135282</v>
      </c>
      <c r="O1235" s="310"/>
      <c r="P1235" s="310"/>
    </row>
    <row r="1236" spans="1:16" ht="39.75" customHeight="1" x14ac:dyDescent="0.2">
      <c r="A1236" s="306" t="s">
        <v>112</v>
      </c>
      <c r="B1236" s="307"/>
      <c r="C1236" s="308" t="s">
        <v>952</v>
      </c>
      <c r="D1236" s="308"/>
      <c r="E1236" s="93" t="s">
        <v>83</v>
      </c>
      <c r="F1236" s="93" t="s">
        <v>115</v>
      </c>
      <c r="G1236" s="93" t="s">
        <v>156</v>
      </c>
      <c r="H1236" s="93" t="s">
        <v>113</v>
      </c>
      <c r="I1236" s="309">
        <v>411791.3</v>
      </c>
      <c r="J1236" s="309"/>
      <c r="K1236" s="309"/>
      <c r="L1236" s="309">
        <v>389375.23</v>
      </c>
      <c r="M1236" s="309"/>
      <c r="N1236" s="310">
        <v>94.55644886135282</v>
      </c>
      <c r="O1236" s="310"/>
      <c r="P1236" s="310"/>
    </row>
    <row r="1237" spans="1:16" ht="30.75" customHeight="1" x14ac:dyDescent="0.2">
      <c r="A1237" s="306" t="s">
        <v>147</v>
      </c>
      <c r="B1237" s="307"/>
      <c r="C1237" s="308" t="s">
        <v>952</v>
      </c>
      <c r="D1237" s="308"/>
      <c r="E1237" s="93" t="s">
        <v>83</v>
      </c>
      <c r="F1237" s="93" t="s">
        <v>115</v>
      </c>
      <c r="G1237" s="93" t="s">
        <v>156</v>
      </c>
      <c r="H1237" s="93" t="s">
        <v>148</v>
      </c>
      <c r="I1237" s="309">
        <v>2054.67</v>
      </c>
      <c r="J1237" s="309"/>
      <c r="K1237" s="309"/>
      <c r="L1237" s="309">
        <v>2054.67</v>
      </c>
      <c r="M1237" s="309"/>
      <c r="N1237" s="310">
        <v>100</v>
      </c>
      <c r="O1237" s="310"/>
      <c r="P1237" s="310"/>
    </row>
    <row r="1238" spans="1:16" ht="45" customHeight="1" x14ac:dyDescent="0.2">
      <c r="A1238" s="306" t="s">
        <v>157</v>
      </c>
      <c r="B1238" s="307"/>
      <c r="C1238" s="308" t="s">
        <v>952</v>
      </c>
      <c r="D1238" s="308"/>
      <c r="E1238" s="93" t="s">
        <v>83</v>
      </c>
      <c r="F1238" s="93" t="s">
        <v>115</v>
      </c>
      <c r="G1238" s="93" t="s">
        <v>156</v>
      </c>
      <c r="H1238" s="93" t="s">
        <v>158</v>
      </c>
      <c r="I1238" s="309">
        <v>2054.67</v>
      </c>
      <c r="J1238" s="309"/>
      <c r="K1238" s="309"/>
      <c r="L1238" s="309">
        <v>2054.67</v>
      </c>
      <c r="M1238" s="309"/>
      <c r="N1238" s="310">
        <v>100</v>
      </c>
      <c r="O1238" s="310"/>
      <c r="P1238" s="310"/>
    </row>
    <row r="1239" spans="1:16" ht="25.5" customHeight="1" x14ac:dyDescent="0.2">
      <c r="A1239" s="306" t="s">
        <v>98</v>
      </c>
      <c r="B1239" s="307"/>
      <c r="C1239" s="308" t="s">
        <v>952</v>
      </c>
      <c r="D1239" s="308"/>
      <c r="E1239" s="93" t="s">
        <v>83</v>
      </c>
      <c r="F1239" s="93" t="s">
        <v>115</v>
      </c>
      <c r="G1239" s="93" t="s">
        <v>99</v>
      </c>
      <c r="H1239" s="93"/>
      <c r="I1239" s="309">
        <v>130200</v>
      </c>
      <c r="J1239" s="309"/>
      <c r="K1239" s="309"/>
      <c r="L1239" s="309">
        <v>130200</v>
      </c>
      <c r="M1239" s="309"/>
      <c r="N1239" s="310">
        <v>100</v>
      </c>
      <c r="O1239" s="310"/>
      <c r="P1239" s="310"/>
    </row>
    <row r="1240" spans="1:16" ht="59.25" customHeight="1" x14ac:dyDescent="0.2">
      <c r="A1240" s="306" t="s">
        <v>100</v>
      </c>
      <c r="B1240" s="307"/>
      <c r="C1240" s="308" t="s">
        <v>952</v>
      </c>
      <c r="D1240" s="308"/>
      <c r="E1240" s="93" t="s">
        <v>83</v>
      </c>
      <c r="F1240" s="93" t="s">
        <v>115</v>
      </c>
      <c r="G1240" s="93" t="s">
        <v>101</v>
      </c>
      <c r="H1240" s="93"/>
      <c r="I1240" s="309">
        <v>130200</v>
      </c>
      <c r="J1240" s="309"/>
      <c r="K1240" s="309"/>
      <c r="L1240" s="309">
        <v>130200</v>
      </c>
      <c r="M1240" s="309"/>
      <c r="N1240" s="310">
        <v>100</v>
      </c>
      <c r="O1240" s="310"/>
      <c r="P1240" s="310"/>
    </row>
    <row r="1241" spans="1:16" ht="78.75" customHeight="1" x14ac:dyDescent="0.2">
      <c r="A1241" s="306" t="s">
        <v>94</v>
      </c>
      <c r="B1241" s="307"/>
      <c r="C1241" s="308" t="s">
        <v>952</v>
      </c>
      <c r="D1241" s="308"/>
      <c r="E1241" s="93" t="s">
        <v>83</v>
      </c>
      <c r="F1241" s="93" t="s">
        <v>115</v>
      </c>
      <c r="G1241" s="93" t="s">
        <v>101</v>
      </c>
      <c r="H1241" s="93" t="s">
        <v>95</v>
      </c>
      <c r="I1241" s="309">
        <v>130200</v>
      </c>
      <c r="J1241" s="309"/>
      <c r="K1241" s="309"/>
      <c r="L1241" s="309">
        <v>130200</v>
      </c>
      <c r="M1241" s="309"/>
      <c r="N1241" s="310">
        <v>100</v>
      </c>
      <c r="O1241" s="310"/>
      <c r="P1241" s="310"/>
    </row>
    <row r="1242" spans="1:16" ht="38.25" customHeight="1" x14ac:dyDescent="0.2">
      <c r="A1242" s="306" t="s">
        <v>96</v>
      </c>
      <c r="B1242" s="307"/>
      <c r="C1242" s="308" t="s">
        <v>952</v>
      </c>
      <c r="D1242" s="308"/>
      <c r="E1242" s="93" t="s">
        <v>83</v>
      </c>
      <c r="F1242" s="93" t="s">
        <v>115</v>
      </c>
      <c r="G1242" s="93" t="s">
        <v>101</v>
      </c>
      <c r="H1242" s="93" t="s">
        <v>97</v>
      </c>
      <c r="I1242" s="309">
        <v>130200</v>
      </c>
      <c r="J1242" s="309"/>
      <c r="K1242" s="309"/>
      <c r="L1242" s="309">
        <v>130200</v>
      </c>
      <c r="M1242" s="309"/>
      <c r="N1242" s="310">
        <v>100</v>
      </c>
      <c r="O1242" s="310"/>
      <c r="P1242" s="310"/>
    </row>
    <row r="1243" spans="1:16" ht="28.5" customHeight="1" x14ac:dyDescent="0.2">
      <c r="A1243" s="423" t="s">
        <v>343</v>
      </c>
      <c r="B1243" s="424"/>
      <c r="C1243" s="352" t="s">
        <v>952</v>
      </c>
      <c r="D1243" s="352"/>
      <c r="E1243" s="96" t="s">
        <v>115</v>
      </c>
      <c r="F1243" s="96"/>
      <c r="G1243" s="96"/>
      <c r="H1243" s="96"/>
      <c r="I1243" s="353">
        <v>707423.22</v>
      </c>
      <c r="J1243" s="353"/>
      <c r="K1243" s="353"/>
      <c r="L1243" s="353">
        <v>618449.97</v>
      </c>
      <c r="M1243" s="353"/>
      <c r="N1243" s="425">
        <v>87.422910715314089</v>
      </c>
      <c r="O1243" s="425"/>
      <c r="P1243" s="425"/>
    </row>
    <row r="1244" spans="1:16" ht="27.75" customHeight="1" x14ac:dyDescent="0.2">
      <c r="A1244" s="312" t="s">
        <v>344</v>
      </c>
      <c r="B1244" s="313"/>
      <c r="C1244" s="314" t="s">
        <v>952</v>
      </c>
      <c r="D1244" s="314"/>
      <c r="E1244" s="94" t="s">
        <v>115</v>
      </c>
      <c r="F1244" s="94" t="s">
        <v>83</v>
      </c>
      <c r="G1244" s="94"/>
      <c r="H1244" s="94"/>
      <c r="I1244" s="315">
        <v>707423.22</v>
      </c>
      <c r="J1244" s="315"/>
      <c r="K1244" s="315"/>
      <c r="L1244" s="315">
        <v>618449.97</v>
      </c>
      <c r="M1244" s="315"/>
      <c r="N1244" s="316">
        <v>87.422910715314089</v>
      </c>
      <c r="O1244" s="316"/>
      <c r="P1244" s="316"/>
    </row>
    <row r="1245" spans="1:16" ht="60.75" customHeight="1" x14ac:dyDescent="0.2">
      <c r="A1245" s="306" t="s">
        <v>233</v>
      </c>
      <c r="B1245" s="307"/>
      <c r="C1245" s="308" t="s">
        <v>952</v>
      </c>
      <c r="D1245" s="308"/>
      <c r="E1245" s="93" t="s">
        <v>115</v>
      </c>
      <c r="F1245" s="93" t="s">
        <v>83</v>
      </c>
      <c r="G1245" s="93" t="s">
        <v>234</v>
      </c>
      <c r="H1245" s="93"/>
      <c r="I1245" s="309">
        <v>707423.22</v>
      </c>
      <c r="J1245" s="309"/>
      <c r="K1245" s="309"/>
      <c r="L1245" s="309">
        <v>618449.97</v>
      </c>
      <c r="M1245" s="309"/>
      <c r="N1245" s="310">
        <v>87.422910715314089</v>
      </c>
      <c r="O1245" s="310"/>
      <c r="P1245" s="310"/>
    </row>
    <row r="1246" spans="1:16" ht="20.25" customHeight="1" x14ac:dyDescent="0.2">
      <c r="A1246" s="306" t="s">
        <v>353</v>
      </c>
      <c r="B1246" s="307"/>
      <c r="C1246" s="308" t="s">
        <v>952</v>
      </c>
      <c r="D1246" s="308"/>
      <c r="E1246" s="93" t="s">
        <v>115</v>
      </c>
      <c r="F1246" s="93" t="s">
        <v>83</v>
      </c>
      <c r="G1246" s="93" t="s">
        <v>354</v>
      </c>
      <c r="H1246" s="93"/>
      <c r="I1246" s="309">
        <v>707423.22</v>
      </c>
      <c r="J1246" s="309"/>
      <c r="K1246" s="309"/>
      <c r="L1246" s="309">
        <v>618449.97</v>
      </c>
      <c r="M1246" s="309"/>
      <c r="N1246" s="310">
        <v>87.422910715314089</v>
      </c>
      <c r="O1246" s="310"/>
      <c r="P1246" s="310"/>
    </row>
    <row r="1247" spans="1:16" ht="115.5" customHeight="1" x14ac:dyDescent="0.2">
      <c r="A1247" s="306" t="s">
        <v>355</v>
      </c>
      <c r="B1247" s="307"/>
      <c r="C1247" s="308" t="s">
        <v>952</v>
      </c>
      <c r="D1247" s="308"/>
      <c r="E1247" s="93" t="s">
        <v>115</v>
      </c>
      <c r="F1247" s="93" t="s">
        <v>83</v>
      </c>
      <c r="G1247" s="93" t="s">
        <v>356</v>
      </c>
      <c r="H1247" s="93"/>
      <c r="I1247" s="309">
        <v>707423.22</v>
      </c>
      <c r="J1247" s="309"/>
      <c r="K1247" s="309"/>
      <c r="L1247" s="309">
        <v>618449.97</v>
      </c>
      <c r="M1247" s="309"/>
      <c r="N1247" s="310">
        <v>87.422910715314089</v>
      </c>
      <c r="O1247" s="310"/>
      <c r="P1247" s="310"/>
    </row>
    <row r="1248" spans="1:16" ht="52.5" customHeight="1" x14ac:dyDescent="0.2">
      <c r="A1248" s="306" t="s">
        <v>357</v>
      </c>
      <c r="B1248" s="307"/>
      <c r="C1248" s="308" t="s">
        <v>952</v>
      </c>
      <c r="D1248" s="308"/>
      <c r="E1248" s="93" t="s">
        <v>115</v>
      </c>
      <c r="F1248" s="93" t="s">
        <v>83</v>
      </c>
      <c r="G1248" s="93" t="s">
        <v>358</v>
      </c>
      <c r="H1248" s="93"/>
      <c r="I1248" s="309">
        <v>707423.22</v>
      </c>
      <c r="J1248" s="309"/>
      <c r="K1248" s="309"/>
      <c r="L1248" s="309">
        <v>618449.97</v>
      </c>
      <c r="M1248" s="309"/>
      <c r="N1248" s="310">
        <v>87.422910715314089</v>
      </c>
      <c r="O1248" s="310"/>
      <c r="P1248" s="310"/>
    </row>
    <row r="1249" spans="1:16" ht="40.5" customHeight="1" x14ac:dyDescent="0.2">
      <c r="A1249" s="306" t="s">
        <v>215</v>
      </c>
      <c r="B1249" s="307"/>
      <c r="C1249" s="308" t="s">
        <v>952</v>
      </c>
      <c r="D1249" s="308"/>
      <c r="E1249" s="93" t="s">
        <v>115</v>
      </c>
      <c r="F1249" s="93" t="s">
        <v>83</v>
      </c>
      <c r="G1249" s="93" t="s">
        <v>358</v>
      </c>
      <c r="H1249" s="93" t="s">
        <v>216</v>
      </c>
      <c r="I1249" s="309">
        <v>707423.22</v>
      </c>
      <c r="J1249" s="309"/>
      <c r="K1249" s="309"/>
      <c r="L1249" s="309">
        <v>618449.97</v>
      </c>
      <c r="M1249" s="309"/>
      <c r="N1249" s="310">
        <v>87.422910715314089</v>
      </c>
      <c r="O1249" s="310"/>
      <c r="P1249" s="310"/>
    </row>
    <row r="1250" spans="1:16" ht="32.25" customHeight="1" x14ac:dyDescent="0.2">
      <c r="A1250" s="306" t="s">
        <v>217</v>
      </c>
      <c r="B1250" s="307"/>
      <c r="C1250" s="308" t="s">
        <v>952</v>
      </c>
      <c r="D1250" s="308"/>
      <c r="E1250" s="93" t="s">
        <v>115</v>
      </c>
      <c r="F1250" s="93" t="s">
        <v>83</v>
      </c>
      <c r="G1250" s="93" t="s">
        <v>358</v>
      </c>
      <c r="H1250" s="93" t="s">
        <v>218</v>
      </c>
      <c r="I1250" s="309">
        <v>270742.21999999997</v>
      </c>
      <c r="J1250" s="309"/>
      <c r="K1250" s="309"/>
      <c r="L1250" s="309">
        <v>222641.97</v>
      </c>
      <c r="M1250" s="309"/>
      <c r="N1250" s="310">
        <v>82.233930858659591</v>
      </c>
      <c r="O1250" s="310"/>
      <c r="P1250" s="310"/>
    </row>
    <row r="1251" spans="1:16" ht="26.25" customHeight="1" x14ac:dyDescent="0.2">
      <c r="A1251" s="306" t="s">
        <v>231</v>
      </c>
      <c r="B1251" s="307"/>
      <c r="C1251" s="308" t="s">
        <v>952</v>
      </c>
      <c r="D1251" s="308"/>
      <c r="E1251" s="93" t="s">
        <v>115</v>
      </c>
      <c r="F1251" s="93" t="s">
        <v>83</v>
      </c>
      <c r="G1251" s="93" t="s">
        <v>358</v>
      </c>
      <c r="H1251" s="93" t="s">
        <v>232</v>
      </c>
      <c r="I1251" s="309">
        <v>436681</v>
      </c>
      <c r="J1251" s="309"/>
      <c r="K1251" s="309"/>
      <c r="L1251" s="309">
        <v>395808</v>
      </c>
      <c r="M1251" s="309"/>
      <c r="N1251" s="310">
        <v>90.640078226439897</v>
      </c>
      <c r="O1251" s="310"/>
      <c r="P1251" s="310"/>
    </row>
    <row r="1252" spans="1:16" ht="31.5" customHeight="1" x14ac:dyDescent="0.2">
      <c r="A1252" s="423" t="s">
        <v>612</v>
      </c>
      <c r="B1252" s="424"/>
      <c r="C1252" s="352" t="s">
        <v>952</v>
      </c>
      <c r="D1252" s="352"/>
      <c r="E1252" s="96" t="s">
        <v>613</v>
      </c>
      <c r="F1252" s="96"/>
      <c r="G1252" s="96"/>
      <c r="H1252" s="96"/>
      <c r="I1252" s="353">
        <v>262170244.99000001</v>
      </c>
      <c r="J1252" s="353"/>
      <c r="K1252" s="353"/>
      <c r="L1252" s="353">
        <v>262170244.99000001</v>
      </c>
      <c r="M1252" s="353"/>
      <c r="N1252" s="425">
        <v>100</v>
      </c>
      <c r="O1252" s="425"/>
      <c r="P1252" s="425"/>
    </row>
    <row r="1253" spans="1:16" ht="28.5" customHeight="1" x14ac:dyDescent="0.2">
      <c r="A1253" s="420" t="s">
        <v>697</v>
      </c>
      <c r="B1253" s="421"/>
      <c r="C1253" s="375" t="s">
        <v>952</v>
      </c>
      <c r="D1253" s="375"/>
      <c r="E1253" s="97" t="s">
        <v>613</v>
      </c>
      <c r="F1253" s="97" t="s">
        <v>103</v>
      </c>
      <c r="G1253" s="97"/>
      <c r="H1253" s="97"/>
      <c r="I1253" s="376">
        <v>262170244.99000001</v>
      </c>
      <c r="J1253" s="376"/>
      <c r="K1253" s="376"/>
      <c r="L1253" s="376">
        <v>262170244.99000001</v>
      </c>
      <c r="M1253" s="376"/>
      <c r="N1253" s="422">
        <v>100</v>
      </c>
      <c r="O1253" s="422"/>
      <c r="P1253" s="422"/>
    </row>
    <row r="1254" spans="1:16" ht="27" customHeight="1" x14ac:dyDescent="0.2">
      <c r="A1254" s="306" t="s">
        <v>345</v>
      </c>
      <c r="B1254" s="307"/>
      <c r="C1254" s="308" t="s">
        <v>952</v>
      </c>
      <c r="D1254" s="308"/>
      <c r="E1254" s="93" t="s">
        <v>613</v>
      </c>
      <c r="F1254" s="93" t="s">
        <v>103</v>
      </c>
      <c r="G1254" s="93" t="s">
        <v>346</v>
      </c>
      <c r="H1254" s="93"/>
      <c r="I1254" s="309">
        <v>262170244.99000001</v>
      </c>
      <c r="J1254" s="309"/>
      <c r="K1254" s="309"/>
      <c r="L1254" s="309">
        <v>262170244.99000001</v>
      </c>
      <c r="M1254" s="309"/>
      <c r="N1254" s="310">
        <v>100</v>
      </c>
      <c r="O1254" s="310"/>
      <c r="P1254" s="310"/>
    </row>
    <row r="1255" spans="1:16" ht="46.5" customHeight="1" x14ac:dyDescent="0.2">
      <c r="A1255" s="306" t="s">
        <v>698</v>
      </c>
      <c r="B1255" s="307"/>
      <c r="C1255" s="308" t="s">
        <v>952</v>
      </c>
      <c r="D1255" s="308"/>
      <c r="E1255" s="93" t="s">
        <v>613</v>
      </c>
      <c r="F1255" s="93" t="s">
        <v>103</v>
      </c>
      <c r="G1255" s="93" t="s">
        <v>699</v>
      </c>
      <c r="H1255" s="93"/>
      <c r="I1255" s="309">
        <v>262170244.99000001</v>
      </c>
      <c r="J1255" s="309"/>
      <c r="K1255" s="309"/>
      <c r="L1255" s="309">
        <v>262170244.99000001</v>
      </c>
      <c r="M1255" s="309"/>
      <c r="N1255" s="310">
        <v>100</v>
      </c>
      <c r="O1255" s="310"/>
      <c r="P1255" s="310"/>
    </row>
    <row r="1256" spans="1:16" ht="51.75" customHeight="1" x14ac:dyDescent="0.2">
      <c r="A1256" s="306" t="s">
        <v>700</v>
      </c>
      <c r="B1256" s="307"/>
      <c r="C1256" s="308" t="s">
        <v>952</v>
      </c>
      <c r="D1256" s="308"/>
      <c r="E1256" s="93" t="s">
        <v>613</v>
      </c>
      <c r="F1256" s="93" t="s">
        <v>103</v>
      </c>
      <c r="G1256" s="93" t="s">
        <v>701</v>
      </c>
      <c r="H1256" s="93"/>
      <c r="I1256" s="309">
        <v>262170244.99000001</v>
      </c>
      <c r="J1256" s="309"/>
      <c r="K1256" s="309"/>
      <c r="L1256" s="309">
        <v>262170244.99000001</v>
      </c>
      <c r="M1256" s="309"/>
      <c r="N1256" s="310">
        <v>100</v>
      </c>
      <c r="O1256" s="310"/>
      <c r="P1256" s="310"/>
    </row>
    <row r="1257" spans="1:16" ht="51" customHeight="1" x14ac:dyDescent="0.2">
      <c r="A1257" s="306" t="s">
        <v>702</v>
      </c>
      <c r="B1257" s="307"/>
      <c r="C1257" s="308" t="s">
        <v>952</v>
      </c>
      <c r="D1257" s="308"/>
      <c r="E1257" s="93" t="s">
        <v>613</v>
      </c>
      <c r="F1257" s="93" t="s">
        <v>103</v>
      </c>
      <c r="G1257" s="93" t="s">
        <v>703</v>
      </c>
      <c r="H1257" s="93"/>
      <c r="I1257" s="309">
        <v>262170244.99000001</v>
      </c>
      <c r="J1257" s="309"/>
      <c r="K1257" s="309"/>
      <c r="L1257" s="309">
        <v>262170244.99000001</v>
      </c>
      <c r="M1257" s="309"/>
      <c r="N1257" s="310">
        <v>100</v>
      </c>
      <c r="O1257" s="310"/>
      <c r="P1257" s="310"/>
    </row>
    <row r="1258" spans="1:16" ht="53.25" customHeight="1" x14ac:dyDescent="0.2">
      <c r="A1258" s="306" t="s">
        <v>215</v>
      </c>
      <c r="B1258" s="307"/>
      <c r="C1258" s="308" t="s">
        <v>952</v>
      </c>
      <c r="D1258" s="308"/>
      <c r="E1258" s="93" t="s">
        <v>613</v>
      </c>
      <c r="F1258" s="93" t="s">
        <v>103</v>
      </c>
      <c r="G1258" s="93" t="s">
        <v>703</v>
      </c>
      <c r="H1258" s="93" t="s">
        <v>216</v>
      </c>
      <c r="I1258" s="309">
        <v>262170244.99000001</v>
      </c>
      <c r="J1258" s="309"/>
      <c r="K1258" s="309"/>
      <c r="L1258" s="309">
        <v>262170244.99000001</v>
      </c>
      <c r="M1258" s="309"/>
      <c r="N1258" s="310">
        <v>100</v>
      </c>
      <c r="O1258" s="310"/>
      <c r="P1258" s="310"/>
    </row>
    <row r="1259" spans="1:16" ht="29.25" customHeight="1" x14ac:dyDescent="0.2">
      <c r="A1259" s="306" t="s">
        <v>217</v>
      </c>
      <c r="B1259" s="307"/>
      <c r="C1259" s="308" t="s">
        <v>952</v>
      </c>
      <c r="D1259" s="308"/>
      <c r="E1259" s="93" t="s">
        <v>613</v>
      </c>
      <c r="F1259" s="93" t="s">
        <v>103</v>
      </c>
      <c r="G1259" s="93" t="s">
        <v>703</v>
      </c>
      <c r="H1259" s="93" t="s">
        <v>218</v>
      </c>
      <c r="I1259" s="309">
        <v>214267342.50999999</v>
      </c>
      <c r="J1259" s="309"/>
      <c r="K1259" s="309"/>
      <c r="L1259" s="309">
        <v>214267342.50999999</v>
      </c>
      <c r="M1259" s="309"/>
      <c r="N1259" s="310">
        <v>100</v>
      </c>
      <c r="O1259" s="310"/>
      <c r="P1259" s="310"/>
    </row>
    <row r="1260" spans="1:16" ht="28.5" customHeight="1" x14ac:dyDescent="0.2">
      <c r="A1260" s="306" t="s">
        <v>231</v>
      </c>
      <c r="B1260" s="307"/>
      <c r="C1260" s="308" t="s">
        <v>952</v>
      </c>
      <c r="D1260" s="308"/>
      <c r="E1260" s="93" t="s">
        <v>613</v>
      </c>
      <c r="F1260" s="93" t="s">
        <v>103</v>
      </c>
      <c r="G1260" s="93" t="s">
        <v>703</v>
      </c>
      <c r="H1260" s="93" t="s">
        <v>232</v>
      </c>
      <c r="I1260" s="309">
        <v>47902902.479999997</v>
      </c>
      <c r="J1260" s="309"/>
      <c r="K1260" s="309"/>
      <c r="L1260" s="309">
        <v>47902902.479999997</v>
      </c>
      <c r="M1260" s="309"/>
      <c r="N1260" s="310">
        <v>100</v>
      </c>
      <c r="O1260" s="310"/>
      <c r="P1260" s="310"/>
    </row>
    <row r="1261" spans="1:16" ht="24.75" customHeight="1" x14ac:dyDescent="0.2">
      <c r="A1261" s="423" t="s">
        <v>761</v>
      </c>
      <c r="B1261" s="424"/>
      <c r="C1261" s="352" t="s">
        <v>952</v>
      </c>
      <c r="D1261" s="352"/>
      <c r="E1261" s="96" t="s">
        <v>379</v>
      </c>
      <c r="F1261" s="96"/>
      <c r="G1261" s="96"/>
      <c r="H1261" s="96"/>
      <c r="I1261" s="353">
        <v>678375891.16999996</v>
      </c>
      <c r="J1261" s="353"/>
      <c r="K1261" s="353"/>
      <c r="L1261" s="353">
        <v>670129863</v>
      </c>
      <c r="M1261" s="353"/>
      <c r="N1261" s="425">
        <v>98.784445574004991</v>
      </c>
      <c r="O1261" s="425"/>
      <c r="P1261" s="425"/>
    </row>
    <row r="1262" spans="1:16" ht="28.5" customHeight="1" x14ac:dyDescent="0.2">
      <c r="A1262" s="420" t="s">
        <v>762</v>
      </c>
      <c r="B1262" s="421"/>
      <c r="C1262" s="375" t="s">
        <v>952</v>
      </c>
      <c r="D1262" s="375"/>
      <c r="E1262" s="97" t="s">
        <v>379</v>
      </c>
      <c r="F1262" s="97" t="s">
        <v>83</v>
      </c>
      <c r="G1262" s="97"/>
      <c r="H1262" s="97"/>
      <c r="I1262" s="376">
        <v>678375891.16999996</v>
      </c>
      <c r="J1262" s="376"/>
      <c r="K1262" s="376"/>
      <c r="L1262" s="376">
        <v>670129863</v>
      </c>
      <c r="M1262" s="376"/>
      <c r="N1262" s="422">
        <v>98.784445574004991</v>
      </c>
      <c r="O1262" s="422"/>
      <c r="P1262" s="422"/>
    </row>
    <row r="1263" spans="1:16" ht="36" customHeight="1" x14ac:dyDescent="0.2">
      <c r="A1263" s="306" t="s">
        <v>345</v>
      </c>
      <c r="B1263" s="307"/>
      <c r="C1263" s="308" t="s">
        <v>952</v>
      </c>
      <c r="D1263" s="308"/>
      <c r="E1263" s="93" t="s">
        <v>379</v>
      </c>
      <c r="F1263" s="93" t="s">
        <v>83</v>
      </c>
      <c r="G1263" s="93" t="s">
        <v>346</v>
      </c>
      <c r="H1263" s="93"/>
      <c r="I1263" s="309">
        <v>648125891.16999996</v>
      </c>
      <c r="J1263" s="309"/>
      <c r="K1263" s="309"/>
      <c r="L1263" s="309">
        <v>648116857.75999999</v>
      </c>
      <c r="M1263" s="309"/>
      <c r="N1263" s="310">
        <v>99.998606226024449</v>
      </c>
      <c r="O1263" s="310"/>
      <c r="P1263" s="310"/>
    </row>
    <row r="1264" spans="1:16" ht="27" customHeight="1" x14ac:dyDescent="0.2">
      <c r="A1264" s="306" t="s">
        <v>763</v>
      </c>
      <c r="B1264" s="307"/>
      <c r="C1264" s="308" t="s">
        <v>952</v>
      </c>
      <c r="D1264" s="308"/>
      <c r="E1264" s="93" t="s">
        <v>379</v>
      </c>
      <c r="F1264" s="93" t="s">
        <v>83</v>
      </c>
      <c r="G1264" s="93" t="s">
        <v>764</v>
      </c>
      <c r="H1264" s="93"/>
      <c r="I1264" s="309">
        <v>28048042</v>
      </c>
      <c r="J1264" s="309"/>
      <c r="K1264" s="309"/>
      <c r="L1264" s="309">
        <v>28048042</v>
      </c>
      <c r="M1264" s="309"/>
      <c r="N1264" s="310">
        <v>100</v>
      </c>
      <c r="O1264" s="310"/>
      <c r="P1264" s="310"/>
    </row>
    <row r="1265" spans="1:16" ht="34.5" customHeight="1" x14ac:dyDescent="0.2">
      <c r="A1265" s="306" t="s">
        <v>765</v>
      </c>
      <c r="B1265" s="307"/>
      <c r="C1265" s="308" t="s">
        <v>952</v>
      </c>
      <c r="D1265" s="308"/>
      <c r="E1265" s="93" t="s">
        <v>379</v>
      </c>
      <c r="F1265" s="93" t="s">
        <v>83</v>
      </c>
      <c r="G1265" s="93" t="s">
        <v>766</v>
      </c>
      <c r="H1265" s="93"/>
      <c r="I1265" s="309">
        <v>28048042</v>
      </c>
      <c r="J1265" s="309"/>
      <c r="K1265" s="309"/>
      <c r="L1265" s="309">
        <v>28048042</v>
      </c>
      <c r="M1265" s="309"/>
      <c r="N1265" s="310">
        <v>100</v>
      </c>
      <c r="O1265" s="310"/>
      <c r="P1265" s="310"/>
    </row>
    <row r="1266" spans="1:16" ht="36" customHeight="1" x14ac:dyDescent="0.2">
      <c r="A1266" s="306" t="s">
        <v>767</v>
      </c>
      <c r="B1266" s="307"/>
      <c r="C1266" s="308" t="s">
        <v>952</v>
      </c>
      <c r="D1266" s="308"/>
      <c r="E1266" s="93" t="s">
        <v>379</v>
      </c>
      <c r="F1266" s="93" t="s">
        <v>83</v>
      </c>
      <c r="G1266" s="93" t="s">
        <v>768</v>
      </c>
      <c r="H1266" s="93"/>
      <c r="I1266" s="309">
        <v>26466000</v>
      </c>
      <c r="J1266" s="309"/>
      <c r="K1266" s="309"/>
      <c r="L1266" s="309">
        <v>26466000</v>
      </c>
      <c r="M1266" s="309"/>
      <c r="N1266" s="310">
        <v>100</v>
      </c>
      <c r="O1266" s="310"/>
      <c r="P1266" s="310"/>
    </row>
    <row r="1267" spans="1:16" ht="42.75" customHeight="1" x14ac:dyDescent="0.2">
      <c r="A1267" s="306" t="s">
        <v>215</v>
      </c>
      <c r="B1267" s="307"/>
      <c r="C1267" s="308" t="s">
        <v>952</v>
      </c>
      <c r="D1267" s="308"/>
      <c r="E1267" s="93" t="s">
        <v>379</v>
      </c>
      <c r="F1267" s="93" t="s">
        <v>83</v>
      </c>
      <c r="G1267" s="93" t="s">
        <v>768</v>
      </c>
      <c r="H1267" s="93" t="s">
        <v>216</v>
      </c>
      <c r="I1267" s="309">
        <v>26466000</v>
      </c>
      <c r="J1267" s="309"/>
      <c r="K1267" s="309"/>
      <c r="L1267" s="309">
        <v>26466000</v>
      </c>
      <c r="M1267" s="309"/>
      <c r="N1267" s="310">
        <v>100</v>
      </c>
      <c r="O1267" s="310"/>
      <c r="P1267" s="310"/>
    </row>
    <row r="1268" spans="1:16" ht="33.75" customHeight="1" x14ac:dyDescent="0.2">
      <c r="A1268" s="306" t="s">
        <v>217</v>
      </c>
      <c r="B1268" s="307"/>
      <c r="C1268" s="308" t="s">
        <v>952</v>
      </c>
      <c r="D1268" s="308"/>
      <c r="E1268" s="93" t="s">
        <v>379</v>
      </c>
      <c r="F1268" s="93" t="s">
        <v>83</v>
      </c>
      <c r="G1268" s="93" t="s">
        <v>768</v>
      </c>
      <c r="H1268" s="93" t="s">
        <v>218</v>
      </c>
      <c r="I1268" s="309">
        <v>26466000</v>
      </c>
      <c r="J1268" s="309"/>
      <c r="K1268" s="309"/>
      <c r="L1268" s="309">
        <v>26466000</v>
      </c>
      <c r="M1268" s="309"/>
      <c r="N1268" s="310">
        <v>100</v>
      </c>
      <c r="O1268" s="310"/>
      <c r="P1268" s="310"/>
    </row>
    <row r="1269" spans="1:16" ht="36" customHeight="1" x14ac:dyDescent="0.2">
      <c r="A1269" s="306" t="s">
        <v>769</v>
      </c>
      <c r="B1269" s="307"/>
      <c r="C1269" s="308" t="s">
        <v>952</v>
      </c>
      <c r="D1269" s="308"/>
      <c r="E1269" s="93" t="s">
        <v>379</v>
      </c>
      <c r="F1269" s="93" t="s">
        <v>83</v>
      </c>
      <c r="G1269" s="93" t="s">
        <v>770</v>
      </c>
      <c r="H1269" s="93"/>
      <c r="I1269" s="309">
        <v>1582042</v>
      </c>
      <c r="J1269" s="309"/>
      <c r="K1269" s="309"/>
      <c r="L1269" s="309">
        <v>1582042</v>
      </c>
      <c r="M1269" s="309"/>
      <c r="N1269" s="310">
        <v>100</v>
      </c>
      <c r="O1269" s="310"/>
      <c r="P1269" s="310"/>
    </row>
    <row r="1270" spans="1:16" ht="35.25" customHeight="1" x14ac:dyDescent="0.2">
      <c r="A1270" s="306" t="s">
        <v>215</v>
      </c>
      <c r="B1270" s="307"/>
      <c r="C1270" s="308" t="s">
        <v>952</v>
      </c>
      <c r="D1270" s="308"/>
      <c r="E1270" s="93" t="s">
        <v>379</v>
      </c>
      <c r="F1270" s="93" t="s">
        <v>83</v>
      </c>
      <c r="G1270" s="93" t="s">
        <v>770</v>
      </c>
      <c r="H1270" s="93" t="s">
        <v>216</v>
      </c>
      <c r="I1270" s="309">
        <v>1582042</v>
      </c>
      <c r="J1270" s="309"/>
      <c r="K1270" s="309"/>
      <c r="L1270" s="309">
        <v>1582042</v>
      </c>
      <c r="M1270" s="309"/>
      <c r="N1270" s="310">
        <v>100</v>
      </c>
      <c r="O1270" s="310"/>
      <c r="P1270" s="310"/>
    </row>
    <row r="1271" spans="1:16" ht="27.75" customHeight="1" x14ac:dyDescent="0.2">
      <c r="A1271" s="306" t="s">
        <v>217</v>
      </c>
      <c r="B1271" s="307"/>
      <c r="C1271" s="308" t="s">
        <v>952</v>
      </c>
      <c r="D1271" s="308"/>
      <c r="E1271" s="93" t="s">
        <v>379</v>
      </c>
      <c r="F1271" s="93" t="s">
        <v>83</v>
      </c>
      <c r="G1271" s="93" t="s">
        <v>770</v>
      </c>
      <c r="H1271" s="93" t="s">
        <v>218</v>
      </c>
      <c r="I1271" s="309">
        <v>1582042</v>
      </c>
      <c r="J1271" s="309"/>
      <c r="K1271" s="309"/>
      <c r="L1271" s="309">
        <v>1582042</v>
      </c>
      <c r="M1271" s="309"/>
      <c r="N1271" s="310">
        <v>100</v>
      </c>
      <c r="O1271" s="310"/>
      <c r="P1271" s="310"/>
    </row>
    <row r="1272" spans="1:16" ht="21.75" customHeight="1" x14ac:dyDescent="0.2">
      <c r="A1272" s="306" t="s">
        <v>771</v>
      </c>
      <c r="B1272" s="307"/>
      <c r="C1272" s="308" t="s">
        <v>952</v>
      </c>
      <c r="D1272" s="308"/>
      <c r="E1272" s="93" t="s">
        <v>379</v>
      </c>
      <c r="F1272" s="93" t="s">
        <v>83</v>
      </c>
      <c r="G1272" s="93" t="s">
        <v>772</v>
      </c>
      <c r="H1272" s="93"/>
      <c r="I1272" s="309">
        <v>95762631.450000003</v>
      </c>
      <c r="J1272" s="309"/>
      <c r="K1272" s="309"/>
      <c r="L1272" s="309">
        <v>95762631.450000003</v>
      </c>
      <c r="M1272" s="309"/>
      <c r="N1272" s="310">
        <v>100</v>
      </c>
      <c r="O1272" s="310"/>
      <c r="P1272" s="310"/>
    </row>
    <row r="1273" spans="1:16" ht="58.5" customHeight="1" x14ac:dyDescent="0.2">
      <c r="A1273" s="306" t="s">
        <v>773</v>
      </c>
      <c r="B1273" s="307"/>
      <c r="C1273" s="308" t="s">
        <v>952</v>
      </c>
      <c r="D1273" s="308"/>
      <c r="E1273" s="93" t="s">
        <v>379</v>
      </c>
      <c r="F1273" s="93" t="s">
        <v>83</v>
      </c>
      <c r="G1273" s="93" t="s">
        <v>774</v>
      </c>
      <c r="H1273" s="93"/>
      <c r="I1273" s="309">
        <v>95762631.450000003</v>
      </c>
      <c r="J1273" s="309"/>
      <c r="K1273" s="309"/>
      <c r="L1273" s="309">
        <v>95762631.450000003</v>
      </c>
      <c r="M1273" s="309"/>
      <c r="N1273" s="310">
        <v>100</v>
      </c>
      <c r="O1273" s="310"/>
      <c r="P1273" s="310"/>
    </row>
    <row r="1274" spans="1:16" ht="39" customHeight="1" x14ac:dyDescent="0.2">
      <c r="A1274" s="306" t="s">
        <v>775</v>
      </c>
      <c r="B1274" s="307"/>
      <c r="C1274" s="308" t="s">
        <v>952</v>
      </c>
      <c r="D1274" s="308"/>
      <c r="E1274" s="93" t="s">
        <v>379</v>
      </c>
      <c r="F1274" s="93" t="s">
        <v>83</v>
      </c>
      <c r="G1274" s="93" t="s">
        <v>776</v>
      </c>
      <c r="H1274" s="93"/>
      <c r="I1274" s="309">
        <v>89136000</v>
      </c>
      <c r="J1274" s="309"/>
      <c r="K1274" s="309"/>
      <c r="L1274" s="309">
        <v>89136000</v>
      </c>
      <c r="M1274" s="309"/>
      <c r="N1274" s="310">
        <v>100</v>
      </c>
      <c r="O1274" s="310"/>
      <c r="P1274" s="310"/>
    </row>
    <row r="1275" spans="1:16" ht="30" customHeight="1" x14ac:dyDescent="0.2">
      <c r="A1275" s="306" t="s">
        <v>215</v>
      </c>
      <c r="B1275" s="307"/>
      <c r="C1275" s="308" t="s">
        <v>952</v>
      </c>
      <c r="D1275" s="308"/>
      <c r="E1275" s="93" t="s">
        <v>379</v>
      </c>
      <c r="F1275" s="93" t="s">
        <v>83</v>
      </c>
      <c r="G1275" s="93" t="s">
        <v>776</v>
      </c>
      <c r="H1275" s="93" t="s">
        <v>216</v>
      </c>
      <c r="I1275" s="309">
        <v>89136000</v>
      </c>
      <c r="J1275" s="309"/>
      <c r="K1275" s="309"/>
      <c r="L1275" s="309">
        <v>89136000</v>
      </c>
      <c r="M1275" s="309"/>
      <c r="N1275" s="310">
        <v>100</v>
      </c>
      <c r="O1275" s="310"/>
      <c r="P1275" s="310"/>
    </row>
    <row r="1276" spans="1:16" ht="24" customHeight="1" x14ac:dyDescent="0.2">
      <c r="A1276" s="306" t="s">
        <v>231</v>
      </c>
      <c r="B1276" s="307"/>
      <c r="C1276" s="308" t="s">
        <v>952</v>
      </c>
      <c r="D1276" s="308"/>
      <c r="E1276" s="93" t="s">
        <v>379</v>
      </c>
      <c r="F1276" s="93" t="s">
        <v>83</v>
      </c>
      <c r="G1276" s="93" t="s">
        <v>776</v>
      </c>
      <c r="H1276" s="93" t="s">
        <v>232</v>
      </c>
      <c r="I1276" s="309">
        <v>89136000</v>
      </c>
      <c r="J1276" s="309"/>
      <c r="K1276" s="309"/>
      <c r="L1276" s="309">
        <v>89136000</v>
      </c>
      <c r="M1276" s="309"/>
      <c r="N1276" s="310">
        <v>100</v>
      </c>
      <c r="O1276" s="310"/>
      <c r="P1276" s="310"/>
    </row>
    <row r="1277" spans="1:16" ht="39.75" customHeight="1" x14ac:dyDescent="0.2">
      <c r="A1277" s="306" t="s">
        <v>769</v>
      </c>
      <c r="B1277" s="307"/>
      <c r="C1277" s="308" t="s">
        <v>952</v>
      </c>
      <c r="D1277" s="308"/>
      <c r="E1277" s="93" t="s">
        <v>379</v>
      </c>
      <c r="F1277" s="93" t="s">
        <v>83</v>
      </c>
      <c r="G1277" s="93" t="s">
        <v>777</v>
      </c>
      <c r="H1277" s="93"/>
      <c r="I1277" s="309">
        <v>4870773</v>
      </c>
      <c r="J1277" s="309"/>
      <c r="K1277" s="309"/>
      <c r="L1277" s="309">
        <v>4870773</v>
      </c>
      <c r="M1277" s="309"/>
      <c r="N1277" s="310">
        <v>100</v>
      </c>
      <c r="O1277" s="310"/>
      <c r="P1277" s="310"/>
    </row>
    <row r="1278" spans="1:16" ht="35.25" customHeight="1" x14ac:dyDescent="0.2">
      <c r="A1278" s="306" t="s">
        <v>215</v>
      </c>
      <c r="B1278" s="307"/>
      <c r="C1278" s="308" t="s">
        <v>952</v>
      </c>
      <c r="D1278" s="308"/>
      <c r="E1278" s="93" t="s">
        <v>379</v>
      </c>
      <c r="F1278" s="93" t="s">
        <v>83</v>
      </c>
      <c r="G1278" s="93" t="s">
        <v>777</v>
      </c>
      <c r="H1278" s="93" t="s">
        <v>216</v>
      </c>
      <c r="I1278" s="309">
        <v>4870773</v>
      </c>
      <c r="J1278" s="309"/>
      <c r="K1278" s="309"/>
      <c r="L1278" s="309">
        <v>4870773</v>
      </c>
      <c r="M1278" s="309"/>
      <c r="N1278" s="310">
        <v>100</v>
      </c>
      <c r="O1278" s="310"/>
      <c r="P1278" s="310"/>
    </row>
    <row r="1279" spans="1:16" ht="33" customHeight="1" x14ac:dyDescent="0.2">
      <c r="A1279" s="306" t="s">
        <v>231</v>
      </c>
      <c r="B1279" s="307"/>
      <c r="C1279" s="308" t="s">
        <v>952</v>
      </c>
      <c r="D1279" s="308"/>
      <c r="E1279" s="93" t="s">
        <v>379</v>
      </c>
      <c r="F1279" s="93" t="s">
        <v>83</v>
      </c>
      <c r="G1279" s="93" t="s">
        <v>777</v>
      </c>
      <c r="H1279" s="93" t="s">
        <v>232</v>
      </c>
      <c r="I1279" s="309">
        <v>4870773</v>
      </c>
      <c r="J1279" s="309"/>
      <c r="K1279" s="309"/>
      <c r="L1279" s="309">
        <v>4870773</v>
      </c>
      <c r="M1279" s="309"/>
      <c r="N1279" s="310">
        <v>100</v>
      </c>
      <c r="O1279" s="310"/>
      <c r="P1279" s="310"/>
    </row>
    <row r="1280" spans="1:16" ht="62.25" customHeight="1" x14ac:dyDescent="0.2">
      <c r="A1280" s="306" t="s">
        <v>778</v>
      </c>
      <c r="B1280" s="307"/>
      <c r="C1280" s="308" t="s">
        <v>952</v>
      </c>
      <c r="D1280" s="308"/>
      <c r="E1280" s="93" t="s">
        <v>379</v>
      </c>
      <c r="F1280" s="93" t="s">
        <v>83</v>
      </c>
      <c r="G1280" s="93" t="s">
        <v>779</v>
      </c>
      <c r="H1280" s="93"/>
      <c r="I1280" s="309">
        <v>1755858.45</v>
      </c>
      <c r="J1280" s="309"/>
      <c r="K1280" s="309"/>
      <c r="L1280" s="309">
        <v>1755858.45</v>
      </c>
      <c r="M1280" s="309"/>
      <c r="N1280" s="310">
        <v>100</v>
      </c>
      <c r="O1280" s="310"/>
      <c r="P1280" s="310"/>
    </row>
    <row r="1281" spans="1:16" ht="33.75" customHeight="1" x14ac:dyDescent="0.2">
      <c r="A1281" s="306" t="s">
        <v>215</v>
      </c>
      <c r="B1281" s="307"/>
      <c r="C1281" s="308" t="s">
        <v>952</v>
      </c>
      <c r="D1281" s="308"/>
      <c r="E1281" s="93" t="s">
        <v>379</v>
      </c>
      <c r="F1281" s="93" t="s">
        <v>83</v>
      </c>
      <c r="G1281" s="93" t="s">
        <v>779</v>
      </c>
      <c r="H1281" s="93" t="s">
        <v>216</v>
      </c>
      <c r="I1281" s="309">
        <v>1755858.45</v>
      </c>
      <c r="J1281" s="309"/>
      <c r="K1281" s="309"/>
      <c r="L1281" s="309">
        <v>1755858.45</v>
      </c>
      <c r="M1281" s="309"/>
      <c r="N1281" s="310">
        <v>100</v>
      </c>
      <c r="O1281" s="310"/>
      <c r="P1281" s="310"/>
    </row>
    <row r="1282" spans="1:16" ht="28.5" customHeight="1" x14ac:dyDescent="0.2">
      <c r="A1282" s="306" t="s">
        <v>231</v>
      </c>
      <c r="B1282" s="307"/>
      <c r="C1282" s="308" t="s">
        <v>952</v>
      </c>
      <c r="D1282" s="308"/>
      <c r="E1282" s="93" t="s">
        <v>379</v>
      </c>
      <c r="F1282" s="93" t="s">
        <v>83</v>
      </c>
      <c r="G1282" s="93" t="s">
        <v>779</v>
      </c>
      <c r="H1282" s="93" t="s">
        <v>232</v>
      </c>
      <c r="I1282" s="309">
        <v>1755858.45</v>
      </c>
      <c r="J1282" s="309"/>
      <c r="K1282" s="309"/>
      <c r="L1282" s="309">
        <v>1755858.45</v>
      </c>
      <c r="M1282" s="309"/>
      <c r="N1282" s="310">
        <v>100</v>
      </c>
      <c r="O1282" s="310"/>
      <c r="P1282" s="310"/>
    </row>
    <row r="1283" spans="1:16" ht="58.5" customHeight="1" x14ac:dyDescent="0.2">
      <c r="A1283" s="306" t="s">
        <v>347</v>
      </c>
      <c r="B1283" s="307"/>
      <c r="C1283" s="308" t="s">
        <v>952</v>
      </c>
      <c r="D1283" s="308"/>
      <c r="E1283" s="93" t="s">
        <v>379</v>
      </c>
      <c r="F1283" s="93" t="s">
        <v>83</v>
      </c>
      <c r="G1283" s="93" t="s">
        <v>348</v>
      </c>
      <c r="H1283" s="93"/>
      <c r="I1283" s="309">
        <v>506160497.72000003</v>
      </c>
      <c r="J1283" s="309"/>
      <c r="K1283" s="309"/>
      <c r="L1283" s="309">
        <v>506156896.81</v>
      </c>
      <c r="M1283" s="309"/>
      <c r="N1283" s="310">
        <v>99.999288583361164</v>
      </c>
      <c r="O1283" s="310"/>
      <c r="P1283" s="310"/>
    </row>
    <row r="1284" spans="1:16" ht="54.75" customHeight="1" x14ac:dyDescent="0.2">
      <c r="A1284" s="306" t="s">
        <v>349</v>
      </c>
      <c r="B1284" s="307"/>
      <c r="C1284" s="308" t="s">
        <v>952</v>
      </c>
      <c r="D1284" s="308"/>
      <c r="E1284" s="93" t="s">
        <v>379</v>
      </c>
      <c r="F1284" s="93" t="s">
        <v>83</v>
      </c>
      <c r="G1284" s="93" t="s">
        <v>350</v>
      </c>
      <c r="H1284" s="93"/>
      <c r="I1284" s="309">
        <v>163432459</v>
      </c>
      <c r="J1284" s="309"/>
      <c r="K1284" s="309"/>
      <c r="L1284" s="309">
        <v>163429358.09</v>
      </c>
      <c r="M1284" s="309"/>
      <c r="N1284" s="310">
        <v>99.998102635168692</v>
      </c>
      <c r="O1284" s="310"/>
      <c r="P1284" s="310"/>
    </row>
    <row r="1285" spans="1:16" ht="26.25" customHeight="1" x14ac:dyDescent="0.2">
      <c r="A1285" s="306" t="s">
        <v>351</v>
      </c>
      <c r="B1285" s="307"/>
      <c r="C1285" s="308" t="s">
        <v>952</v>
      </c>
      <c r="D1285" s="308"/>
      <c r="E1285" s="93" t="s">
        <v>379</v>
      </c>
      <c r="F1285" s="93" t="s">
        <v>83</v>
      </c>
      <c r="G1285" s="93" t="s">
        <v>352</v>
      </c>
      <c r="H1285" s="93"/>
      <c r="I1285" s="309">
        <v>37054437.810000002</v>
      </c>
      <c r="J1285" s="309"/>
      <c r="K1285" s="309"/>
      <c r="L1285" s="309">
        <v>37051336.899999999</v>
      </c>
      <c r="M1285" s="309"/>
      <c r="N1285" s="310">
        <v>99.991631474707816</v>
      </c>
      <c r="O1285" s="310"/>
      <c r="P1285" s="310"/>
    </row>
    <row r="1286" spans="1:16" ht="39" customHeight="1" x14ac:dyDescent="0.2">
      <c r="A1286" s="306" t="s">
        <v>215</v>
      </c>
      <c r="B1286" s="307"/>
      <c r="C1286" s="308" t="s">
        <v>952</v>
      </c>
      <c r="D1286" s="308"/>
      <c r="E1286" s="93" t="s">
        <v>379</v>
      </c>
      <c r="F1286" s="93" t="s">
        <v>83</v>
      </c>
      <c r="G1286" s="93" t="s">
        <v>352</v>
      </c>
      <c r="H1286" s="93" t="s">
        <v>216</v>
      </c>
      <c r="I1286" s="309">
        <v>37054437.810000002</v>
      </c>
      <c r="J1286" s="309"/>
      <c r="K1286" s="309"/>
      <c r="L1286" s="309">
        <v>37051336.899999999</v>
      </c>
      <c r="M1286" s="309"/>
      <c r="N1286" s="310">
        <v>99.991631474707816</v>
      </c>
      <c r="O1286" s="310"/>
      <c r="P1286" s="310"/>
    </row>
    <row r="1287" spans="1:16" ht="34.5" customHeight="1" x14ac:dyDescent="0.2">
      <c r="A1287" s="306" t="s">
        <v>217</v>
      </c>
      <c r="B1287" s="307"/>
      <c r="C1287" s="308" t="s">
        <v>952</v>
      </c>
      <c r="D1287" s="308"/>
      <c r="E1287" s="93" t="s">
        <v>379</v>
      </c>
      <c r="F1287" s="93" t="s">
        <v>83</v>
      </c>
      <c r="G1287" s="93" t="s">
        <v>352</v>
      </c>
      <c r="H1287" s="93" t="s">
        <v>218</v>
      </c>
      <c r="I1287" s="309">
        <v>21700080.809999999</v>
      </c>
      <c r="J1287" s="309"/>
      <c r="K1287" s="309"/>
      <c r="L1287" s="309">
        <v>21697580.239999998</v>
      </c>
      <c r="M1287" s="309"/>
      <c r="N1287" s="310">
        <v>99.988476678857126</v>
      </c>
      <c r="O1287" s="310"/>
      <c r="P1287" s="310"/>
    </row>
    <row r="1288" spans="1:16" ht="30.75" customHeight="1" x14ac:dyDescent="0.2">
      <c r="A1288" s="306" t="s">
        <v>231</v>
      </c>
      <c r="B1288" s="307"/>
      <c r="C1288" s="308" t="s">
        <v>952</v>
      </c>
      <c r="D1288" s="308"/>
      <c r="E1288" s="93" t="s">
        <v>379</v>
      </c>
      <c r="F1288" s="93" t="s">
        <v>83</v>
      </c>
      <c r="G1288" s="93" t="s">
        <v>352</v>
      </c>
      <c r="H1288" s="93" t="s">
        <v>232</v>
      </c>
      <c r="I1288" s="309">
        <v>15354357</v>
      </c>
      <c r="J1288" s="309"/>
      <c r="K1288" s="309"/>
      <c r="L1288" s="309">
        <v>15353756.66</v>
      </c>
      <c r="M1288" s="309"/>
      <c r="N1288" s="310">
        <v>99.996090100028283</v>
      </c>
      <c r="O1288" s="310"/>
      <c r="P1288" s="310"/>
    </row>
    <row r="1289" spans="1:16" ht="54.75" customHeight="1" x14ac:dyDescent="0.2">
      <c r="A1289" s="306" t="s">
        <v>780</v>
      </c>
      <c r="B1289" s="307"/>
      <c r="C1289" s="308" t="s">
        <v>952</v>
      </c>
      <c r="D1289" s="308"/>
      <c r="E1289" s="93" t="s">
        <v>379</v>
      </c>
      <c r="F1289" s="93" t="s">
        <v>83</v>
      </c>
      <c r="G1289" s="93" t="s">
        <v>781</v>
      </c>
      <c r="H1289" s="93"/>
      <c r="I1289" s="309">
        <v>117676515</v>
      </c>
      <c r="J1289" s="309"/>
      <c r="K1289" s="309"/>
      <c r="L1289" s="309">
        <v>117676515</v>
      </c>
      <c r="M1289" s="309"/>
      <c r="N1289" s="310">
        <v>100</v>
      </c>
      <c r="O1289" s="310"/>
      <c r="P1289" s="310"/>
    </row>
    <row r="1290" spans="1:16" ht="44.25" customHeight="1" x14ac:dyDescent="0.2">
      <c r="A1290" s="306" t="s">
        <v>215</v>
      </c>
      <c r="B1290" s="307"/>
      <c r="C1290" s="308" t="s">
        <v>952</v>
      </c>
      <c r="D1290" s="308"/>
      <c r="E1290" s="93" t="s">
        <v>379</v>
      </c>
      <c r="F1290" s="93" t="s">
        <v>83</v>
      </c>
      <c r="G1290" s="93" t="s">
        <v>781</v>
      </c>
      <c r="H1290" s="93" t="s">
        <v>216</v>
      </c>
      <c r="I1290" s="309">
        <v>117676515</v>
      </c>
      <c r="J1290" s="309"/>
      <c r="K1290" s="309"/>
      <c r="L1290" s="309">
        <v>117676515</v>
      </c>
      <c r="M1290" s="309"/>
      <c r="N1290" s="310">
        <v>100</v>
      </c>
      <c r="O1290" s="310"/>
      <c r="P1290" s="310"/>
    </row>
    <row r="1291" spans="1:16" ht="27" customHeight="1" x14ac:dyDescent="0.2">
      <c r="A1291" s="306" t="s">
        <v>217</v>
      </c>
      <c r="B1291" s="307"/>
      <c r="C1291" s="308" t="s">
        <v>952</v>
      </c>
      <c r="D1291" s="308"/>
      <c r="E1291" s="93" t="s">
        <v>379</v>
      </c>
      <c r="F1291" s="93" t="s">
        <v>83</v>
      </c>
      <c r="G1291" s="93" t="s">
        <v>781</v>
      </c>
      <c r="H1291" s="93" t="s">
        <v>218</v>
      </c>
      <c r="I1291" s="309">
        <v>117676515</v>
      </c>
      <c r="J1291" s="309"/>
      <c r="K1291" s="309"/>
      <c r="L1291" s="309">
        <v>117676515</v>
      </c>
      <c r="M1291" s="309"/>
      <c r="N1291" s="310">
        <v>100</v>
      </c>
      <c r="O1291" s="310"/>
      <c r="P1291" s="310"/>
    </row>
    <row r="1292" spans="1:16" ht="66.75" customHeight="1" x14ac:dyDescent="0.2">
      <c r="A1292" s="306" t="s">
        <v>782</v>
      </c>
      <c r="B1292" s="307"/>
      <c r="C1292" s="308" t="s">
        <v>952</v>
      </c>
      <c r="D1292" s="308"/>
      <c r="E1292" s="93" t="s">
        <v>379</v>
      </c>
      <c r="F1292" s="93" t="s">
        <v>83</v>
      </c>
      <c r="G1292" s="93" t="s">
        <v>783</v>
      </c>
      <c r="H1292" s="93"/>
      <c r="I1292" s="309">
        <v>8701506.1899999995</v>
      </c>
      <c r="J1292" s="309"/>
      <c r="K1292" s="309"/>
      <c r="L1292" s="309">
        <v>8701506.1899999995</v>
      </c>
      <c r="M1292" s="309"/>
      <c r="N1292" s="310">
        <v>100</v>
      </c>
      <c r="O1292" s="310"/>
      <c r="P1292" s="310"/>
    </row>
    <row r="1293" spans="1:16" ht="35.25" customHeight="1" x14ac:dyDescent="0.2">
      <c r="A1293" s="306" t="s">
        <v>215</v>
      </c>
      <c r="B1293" s="307"/>
      <c r="C1293" s="308" t="s">
        <v>952</v>
      </c>
      <c r="D1293" s="308"/>
      <c r="E1293" s="93" t="s">
        <v>379</v>
      </c>
      <c r="F1293" s="93" t="s">
        <v>83</v>
      </c>
      <c r="G1293" s="93" t="s">
        <v>783</v>
      </c>
      <c r="H1293" s="93" t="s">
        <v>216</v>
      </c>
      <c r="I1293" s="309">
        <v>8701506.1899999995</v>
      </c>
      <c r="J1293" s="309"/>
      <c r="K1293" s="309"/>
      <c r="L1293" s="309">
        <v>8701506.1899999995</v>
      </c>
      <c r="M1293" s="309"/>
      <c r="N1293" s="310">
        <v>100</v>
      </c>
      <c r="O1293" s="310"/>
      <c r="P1293" s="310"/>
    </row>
    <row r="1294" spans="1:16" ht="34.5" customHeight="1" x14ac:dyDescent="0.2">
      <c r="A1294" s="306" t="s">
        <v>217</v>
      </c>
      <c r="B1294" s="307"/>
      <c r="C1294" s="308" t="s">
        <v>952</v>
      </c>
      <c r="D1294" s="308"/>
      <c r="E1294" s="93" t="s">
        <v>379</v>
      </c>
      <c r="F1294" s="93" t="s">
        <v>83</v>
      </c>
      <c r="G1294" s="93" t="s">
        <v>783</v>
      </c>
      <c r="H1294" s="93" t="s">
        <v>218</v>
      </c>
      <c r="I1294" s="309">
        <v>8701506.1899999995</v>
      </c>
      <c r="J1294" s="309"/>
      <c r="K1294" s="309"/>
      <c r="L1294" s="309">
        <v>8701506.1899999995</v>
      </c>
      <c r="M1294" s="309"/>
      <c r="N1294" s="310">
        <v>100</v>
      </c>
      <c r="O1294" s="310"/>
      <c r="P1294" s="310"/>
    </row>
    <row r="1295" spans="1:16" ht="43.5" customHeight="1" x14ac:dyDescent="0.2">
      <c r="A1295" s="306" t="s">
        <v>784</v>
      </c>
      <c r="B1295" s="307"/>
      <c r="C1295" s="308" t="s">
        <v>952</v>
      </c>
      <c r="D1295" s="308"/>
      <c r="E1295" s="93" t="s">
        <v>379</v>
      </c>
      <c r="F1295" s="93" t="s">
        <v>83</v>
      </c>
      <c r="G1295" s="93" t="s">
        <v>785</v>
      </c>
      <c r="H1295" s="93"/>
      <c r="I1295" s="309">
        <v>265000</v>
      </c>
      <c r="J1295" s="309"/>
      <c r="K1295" s="309"/>
      <c r="L1295" s="309">
        <v>265000</v>
      </c>
      <c r="M1295" s="309"/>
      <c r="N1295" s="310">
        <v>100</v>
      </c>
      <c r="O1295" s="310"/>
      <c r="P1295" s="310"/>
    </row>
    <row r="1296" spans="1:16" ht="33" customHeight="1" x14ac:dyDescent="0.2">
      <c r="A1296" s="306" t="s">
        <v>786</v>
      </c>
      <c r="B1296" s="307"/>
      <c r="C1296" s="308" t="s">
        <v>952</v>
      </c>
      <c r="D1296" s="308"/>
      <c r="E1296" s="93" t="s">
        <v>379</v>
      </c>
      <c r="F1296" s="93" t="s">
        <v>83</v>
      </c>
      <c r="G1296" s="93" t="s">
        <v>787</v>
      </c>
      <c r="H1296" s="93"/>
      <c r="I1296" s="309">
        <v>265000</v>
      </c>
      <c r="J1296" s="309"/>
      <c r="K1296" s="309"/>
      <c r="L1296" s="309">
        <v>265000</v>
      </c>
      <c r="M1296" s="309"/>
      <c r="N1296" s="310">
        <v>100</v>
      </c>
      <c r="O1296" s="310"/>
      <c r="P1296" s="310"/>
    </row>
    <row r="1297" spans="1:16" ht="28.5" customHeight="1" x14ac:dyDescent="0.2">
      <c r="A1297" s="306" t="s">
        <v>147</v>
      </c>
      <c r="B1297" s="307"/>
      <c r="C1297" s="308" t="s">
        <v>952</v>
      </c>
      <c r="D1297" s="308"/>
      <c r="E1297" s="93" t="s">
        <v>379</v>
      </c>
      <c r="F1297" s="93" t="s">
        <v>83</v>
      </c>
      <c r="G1297" s="93" t="s">
        <v>787</v>
      </c>
      <c r="H1297" s="93" t="s">
        <v>148</v>
      </c>
      <c r="I1297" s="309">
        <v>265000</v>
      </c>
      <c r="J1297" s="309"/>
      <c r="K1297" s="309"/>
      <c r="L1297" s="309">
        <v>265000</v>
      </c>
      <c r="M1297" s="309"/>
      <c r="N1297" s="310">
        <v>100</v>
      </c>
      <c r="O1297" s="310"/>
      <c r="P1297" s="310"/>
    </row>
    <row r="1298" spans="1:16" ht="31.5" customHeight="1" x14ac:dyDescent="0.2">
      <c r="A1298" s="306" t="s">
        <v>149</v>
      </c>
      <c r="B1298" s="307"/>
      <c r="C1298" s="308" t="s">
        <v>952</v>
      </c>
      <c r="D1298" s="308"/>
      <c r="E1298" s="93" t="s">
        <v>379</v>
      </c>
      <c r="F1298" s="93" t="s">
        <v>83</v>
      </c>
      <c r="G1298" s="93" t="s">
        <v>787</v>
      </c>
      <c r="H1298" s="93" t="s">
        <v>150</v>
      </c>
      <c r="I1298" s="309">
        <v>265000</v>
      </c>
      <c r="J1298" s="309"/>
      <c r="K1298" s="309"/>
      <c r="L1298" s="309">
        <v>265000</v>
      </c>
      <c r="M1298" s="309"/>
      <c r="N1298" s="310">
        <v>100</v>
      </c>
      <c r="O1298" s="310"/>
      <c r="P1298" s="310"/>
    </row>
    <row r="1299" spans="1:16" ht="39.75" customHeight="1" x14ac:dyDescent="0.2">
      <c r="A1299" s="306" t="s">
        <v>788</v>
      </c>
      <c r="B1299" s="307"/>
      <c r="C1299" s="308" t="s">
        <v>952</v>
      </c>
      <c r="D1299" s="308"/>
      <c r="E1299" s="93" t="s">
        <v>379</v>
      </c>
      <c r="F1299" s="93" t="s">
        <v>83</v>
      </c>
      <c r="G1299" s="93" t="s">
        <v>789</v>
      </c>
      <c r="H1299" s="93"/>
      <c r="I1299" s="309">
        <v>261276164.03999999</v>
      </c>
      <c r="J1299" s="309"/>
      <c r="K1299" s="309"/>
      <c r="L1299" s="309">
        <v>261276164.03999999</v>
      </c>
      <c r="M1299" s="309"/>
      <c r="N1299" s="310">
        <v>100</v>
      </c>
      <c r="O1299" s="310"/>
      <c r="P1299" s="310"/>
    </row>
    <row r="1300" spans="1:16" ht="44.25" customHeight="1" x14ac:dyDescent="0.2">
      <c r="A1300" s="306" t="s">
        <v>790</v>
      </c>
      <c r="B1300" s="307"/>
      <c r="C1300" s="308" t="s">
        <v>952</v>
      </c>
      <c r="D1300" s="308"/>
      <c r="E1300" s="93" t="s">
        <v>379</v>
      </c>
      <c r="F1300" s="93" t="s">
        <v>83</v>
      </c>
      <c r="G1300" s="93" t="s">
        <v>791</v>
      </c>
      <c r="H1300" s="93"/>
      <c r="I1300" s="309">
        <v>261276164.03999999</v>
      </c>
      <c r="J1300" s="309"/>
      <c r="K1300" s="309"/>
      <c r="L1300" s="309">
        <v>261276164.03999999</v>
      </c>
      <c r="M1300" s="309"/>
      <c r="N1300" s="310">
        <v>100</v>
      </c>
      <c r="O1300" s="310"/>
      <c r="P1300" s="310"/>
    </row>
    <row r="1301" spans="1:16" ht="37.5" customHeight="1" x14ac:dyDescent="0.2">
      <c r="A1301" s="306" t="s">
        <v>215</v>
      </c>
      <c r="B1301" s="307"/>
      <c r="C1301" s="308" t="s">
        <v>952</v>
      </c>
      <c r="D1301" s="308"/>
      <c r="E1301" s="93" t="s">
        <v>379</v>
      </c>
      <c r="F1301" s="93" t="s">
        <v>83</v>
      </c>
      <c r="G1301" s="93" t="s">
        <v>791</v>
      </c>
      <c r="H1301" s="93" t="s">
        <v>216</v>
      </c>
      <c r="I1301" s="309">
        <v>261276164.03999999</v>
      </c>
      <c r="J1301" s="309"/>
      <c r="K1301" s="309"/>
      <c r="L1301" s="309">
        <v>261276164.03999999</v>
      </c>
      <c r="M1301" s="309"/>
      <c r="N1301" s="310">
        <v>100</v>
      </c>
      <c r="O1301" s="310"/>
      <c r="P1301" s="310"/>
    </row>
    <row r="1302" spans="1:16" ht="28.5" customHeight="1" x14ac:dyDescent="0.2">
      <c r="A1302" s="306" t="s">
        <v>217</v>
      </c>
      <c r="B1302" s="307"/>
      <c r="C1302" s="308" t="s">
        <v>952</v>
      </c>
      <c r="D1302" s="308"/>
      <c r="E1302" s="93" t="s">
        <v>379</v>
      </c>
      <c r="F1302" s="93" t="s">
        <v>83</v>
      </c>
      <c r="G1302" s="93" t="s">
        <v>791</v>
      </c>
      <c r="H1302" s="93" t="s">
        <v>218</v>
      </c>
      <c r="I1302" s="309">
        <v>113731164.06</v>
      </c>
      <c r="J1302" s="309"/>
      <c r="K1302" s="309"/>
      <c r="L1302" s="309">
        <v>113731164.06</v>
      </c>
      <c r="M1302" s="309"/>
      <c r="N1302" s="310">
        <v>100</v>
      </c>
      <c r="O1302" s="310"/>
      <c r="P1302" s="310"/>
    </row>
    <row r="1303" spans="1:16" ht="24" customHeight="1" x14ac:dyDescent="0.2">
      <c r="A1303" s="306" t="s">
        <v>231</v>
      </c>
      <c r="B1303" s="307"/>
      <c r="C1303" s="308" t="s">
        <v>952</v>
      </c>
      <c r="D1303" s="308"/>
      <c r="E1303" s="93" t="s">
        <v>379</v>
      </c>
      <c r="F1303" s="93" t="s">
        <v>83</v>
      </c>
      <c r="G1303" s="93" t="s">
        <v>791</v>
      </c>
      <c r="H1303" s="93" t="s">
        <v>232</v>
      </c>
      <c r="I1303" s="309">
        <v>147544999.97999999</v>
      </c>
      <c r="J1303" s="309"/>
      <c r="K1303" s="309"/>
      <c r="L1303" s="309">
        <v>147544999.97999999</v>
      </c>
      <c r="M1303" s="309"/>
      <c r="N1303" s="310">
        <v>100</v>
      </c>
      <c r="O1303" s="310"/>
      <c r="P1303" s="310"/>
    </row>
    <row r="1304" spans="1:16" ht="79.5" customHeight="1" x14ac:dyDescent="0.2">
      <c r="A1304" s="306" t="s">
        <v>792</v>
      </c>
      <c r="B1304" s="307"/>
      <c r="C1304" s="308" t="s">
        <v>952</v>
      </c>
      <c r="D1304" s="308"/>
      <c r="E1304" s="93" t="s">
        <v>379</v>
      </c>
      <c r="F1304" s="93" t="s">
        <v>83</v>
      </c>
      <c r="G1304" s="93" t="s">
        <v>793</v>
      </c>
      <c r="H1304" s="93"/>
      <c r="I1304" s="309">
        <v>7000000</v>
      </c>
      <c r="J1304" s="309"/>
      <c r="K1304" s="309"/>
      <c r="L1304" s="309">
        <v>7000000</v>
      </c>
      <c r="M1304" s="309"/>
      <c r="N1304" s="310">
        <v>100</v>
      </c>
      <c r="O1304" s="310"/>
      <c r="P1304" s="310"/>
    </row>
    <row r="1305" spans="1:16" ht="48" customHeight="1" x14ac:dyDescent="0.2">
      <c r="A1305" s="306" t="s">
        <v>794</v>
      </c>
      <c r="B1305" s="307"/>
      <c r="C1305" s="308" t="s">
        <v>952</v>
      </c>
      <c r="D1305" s="308"/>
      <c r="E1305" s="93" t="s">
        <v>379</v>
      </c>
      <c r="F1305" s="93" t="s">
        <v>83</v>
      </c>
      <c r="G1305" s="93" t="s">
        <v>795</v>
      </c>
      <c r="H1305" s="93"/>
      <c r="I1305" s="309">
        <v>7000000</v>
      </c>
      <c r="J1305" s="309"/>
      <c r="K1305" s="309"/>
      <c r="L1305" s="309">
        <v>7000000</v>
      </c>
      <c r="M1305" s="309"/>
      <c r="N1305" s="310">
        <v>100</v>
      </c>
      <c r="O1305" s="310"/>
      <c r="P1305" s="310"/>
    </row>
    <row r="1306" spans="1:16" ht="37.5" customHeight="1" x14ac:dyDescent="0.2">
      <c r="A1306" s="306" t="s">
        <v>215</v>
      </c>
      <c r="B1306" s="307"/>
      <c r="C1306" s="308" t="s">
        <v>952</v>
      </c>
      <c r="D1306" s="308"/>
      <c r="E1306" s="93" t="s">
        <v>379</v>
      </c>
      <c r="F1306" s="93" t="s">
        <v>83</v>
      </c>
      <c r="G1306" s="93" t="s">
        <v>795</v>
      </c>
      <c r="H1306" s="93" t="s">
        <v>216</v>
      </c>
      <c r="I1306" s="309">
        <v>7000000</v>
      </c>
      <c r="J1306" s="309"/>
      <c r="K1306" s="309"/>
      <c r="L1306" s="309">
        <v>7000000</v>
      </c>
      <c r="M1306" s="309"/>
      <c r="N1306" s="310">
        <v>100</v>
      </c>
      <c r="O1306" s="310"/>
      <c r="P1306" s="310"/>
    </row>
    <row r="1307" spans="1:16" ht="25.5" customHeight="1" x14ac:dyDescent="0.2">
      <c r="A1307" s="306" t="s">
        <v>231</v>
      </c>
      <c r="B1307" s="307"/>
      <c r="C1307" s="308" t="s">
        <v>952</v>
      </c>
      <c r="D1307" s="308"/>
      <c r="E1307" s="93" t="s">
        <v>379</v>
      </c>
      <c r="F1307" s="93" t="s">
        <v>83</v>
      </c>
      <c r="G1307" s="93" t="s">
        <v>795</v>
      </c>
      <c r="H1307" s="93" t="s">
        <v>232</v>
      </c>
      <c r="I1307" s="309">
        <v>7000000</v>
      </c>
      <c r="J1307" s="309"/>
      <c r="K1307" s="309"/>
      <c r="L1307" s="309">
        <v>7000000</v>
      </c>
      <c r="M1307" s="309"/>
      <c r="N1307" s="310">
        <v>100</v>
      </c>
      <c r="O1307" s="310"/>
      <c r="P1307" s="310"/>
    </row>
    <row r="1308" spans="1:16" ht="51" customHeight="1" x14ac:dyDescent="0.2">
      <c r="A1308" s="306" t="s">
        <v>796</v>
      </c>
      <c r="B1308" s="307"/>
      <c r="C1308" s="308" t="s">
        <v>952</v>
      </c>
      <c r="D1308" s="308"/>
      <c r="E1308" s="93" t="s">
        <v>379</v>
      </c>
      <c r="F1308" s="93" t="s">
        <v>83</v>
      </c>
      <c r="G1308" s="93" t="s">
        <v>797</v>
      </c>
      <c r="H1308" s="93"/>
      <c r="I1308" s="309">
        <v>49583023</v>
      </c>
      <c r="J1308" s="309"/>
      <c r="K1308" s="309"/>
      <c r="L1308" s="309">
        <v>49582523</v>
      </c>
      <c r="M1308" s="309"/>
      <c r="N1308" s="310">
        <v>99.998991590327208</v>
      </c>
      <c r="O1308" s="310"/>
      <c r="P1308" s="310"/>
    </row>
    <row r="1309" spans="1:16" ht="35.25" customHeight="1" x14ac:dyDescent="0.2">
      <c r="A1309" s="306" t="s">
        <v>798</v>
      </c>
      <c r="B1309" s="307"/>
      <c r="C1309" s="308" t="s">
        <v>952</v>
      </c>
      <c r="D1309" s="308"/>
      <c r="E1309" s="93" t="s">
        <v>379</v>
      </c>
      <c r="F1309" s="93" t="s">
        <v>83</v>
      </c>
      <c r="G1309" s="93" t="s">
        <v>799</v>
      </c>
      <c r="H1309" s="93"/>
      <c r="I1309" s="309">
        <v>11846075</v>
      </c>
      <c r="J1309" s="309"/>
      <c r="K1309" s="309"/>
      <c r="L1309" s="309">
        <v>11845575</v>
      </c>
      <c r="M1309" s="309"/>
      <c r="N1309" s="310">
        <v>99.995779192686186</v>
      </c>
      <c r="O1309" s="310"/>
      <c r="P1309" s="310"/>
    </row>
    <row r="1310" spans="1:16" ht="36.75" customHeight="1" x14ac:dyDescent="0.2">
      <c r="A1310" s="306" t="s">
        <v>215</v>
      </c>
      <c r="B1310" s="307"/>
      <c r="C1310" s="308" t="s">
        <v>952</v>
      </c>
      <c r="D1310" s="308"/>
      <c r="E1310" s="93" t="s">
        <v>379</v>
      </c>
      <c r="F1310" s="93" t="s">
        <v>83</v>
      </c>
      <c r="G1310" s="93" t="s">
        <v>799</v>
      </c>
      <c r="H1310" s="93" t="s">
        <v>216</v>
      </c>
      <c r="I1310" s="309">
        <v>11846075</v>
      </c>
      <c r="J1310" s="309"/>
      <c r="K1310" s="309"/>
      <c r="L1310" s="309">
        <v>11845575</v>
      </c>
      <c r="M1310" s="309"/>
      <c r="N1310" s="310">
        <v>99.995779192686186</v>
      </c>
      <c r="O1310" s="310"/>
      <c r="P1310" s="310"/>
    </row>
    <row r="1311" spans="1:16" ht="27.75" customHeight="1" x14ac:dyDescent="0.2">
      <c r="A1311" s="306" t="s">
        <v>217</v>
      </c>
      <c r="B1311" s="307"/>
      <c r="C1311" s="308" t="s">
        <v>952</v>
      </c>
      <c r="D1311" s="308"/>
      <c r="E1311" s="93" t="s">
        <v>379</v>
      </c>
      <c r="F1311" s="93" t="s">
        <v>83</v>
      </c>
      <c r="G1311" s="93" t="s">
        <v>799</v>
      </c>
      <c r="H1311" s="93" t="s">
        <v>218</v>
      </c>
      <c r="I1311" s="309">
        <v>11846075</v>
      </c>
      <c r="J1311" s="309"/>
      <c r="K1311" s="309"/>
      <c r="L1311" s="309">
        <v>11845575</v>
      </c>
      <c r="M1311" s="309"/>
      <c r="N1311" s="310">
        <v>99.995779192686186</v>
      </c>
      <c r="O1311" s="310"/>
      <c r="P1311" s="310"/>
    </row>
    <row r="1312" spans="1:16" ht="40.5" customHeight="1" x14ac:dyDescent="0.2">
      <c r="A1312" s="306" t="s">
        <v>800</v>
      </c>
      <c r="B1312" s="307"/>
      <c r="C1312" s="308" t="s">
        <v>952</v>
      </c>
      <c r="D1312" s="308"/>
      <c r="E1312" s="93" t="s">
        <v>379</v>
      </c>
      <c r="F1312" s="93" t="s">
        <v>83</v>
      </c>
      <c r="G1312" s="93" t="s">
        <v>801</v>
      </c>
      <c r="H1312" s="93"/>
      <c r="I1312" s="309">
        <v>37736948</v>
      </c>
      <c r="J1312" s="309"/>
      <c r="K1312" s="309"/>
      <c r="L1312" s="309">
        <v>37736948</v>
      </c>
      <c r="M1312" s="309"/>
      <c r="N1312" s="310">
        <v>100</v>
      </c>
      <c r="O1312" s="310"/>
      <c r="P1312" s="310"/>
    </row>
    <row r="1313" spans="1:16" ht="35.25" customHeight="1" x14ac:dyDescent="0.2">
      <c r="A1313" s="306" t="s">
        <v>215</v>
      </c>
      <c r="B1313" s="307"/>
      <c r="C1313" s="308" t="s">
        <v>952</v>
      </c>
      <c r="D1313" s="308"/>
      <c r="E1313" s="93" t="s">
        <v>379</v>
      </c>
      <c r="F1313" s="93" t="s">
        <v>83</v>
      </c>
      <c r="G1313" s="93" t="s">
        <v>801</v>
      </c>
      <c r="H1313" s="93" t="s">
        <v>216</v>
      </c>
      <c r="I1313" s="309">
        <v>37736948</v>
      </c>
      <c r="J1313" s="309"/>
      <c r="K1313" s="309"/>
      <c r="L1313" s="309">
        <v>37736948</v>
      </c>
      <c r="M1313" s="309"/>
      <c r="N1313" s="310">
        <v>100</v>
      </c>
      <c r="O1313" s="310"/>
      <c r="P1313" s="310"/>
    </row>
    <row r="1314" spans="1:16" ht="24" customHeight="1" x14ac:dyDescent="0.2">
      <c r="A1314" s="306" t="s">
        <v>217</v>
      </c>
      <c r="B1314" s="307"/>
      <c r="C1314" s="308" t="s">
        <v>952</v>
      </c>
      <c r="D1314" s="308"/>
      <c r="E1314" s="93" t="s">
        <v>379</v>
      </c>
      <c r="F1314" s="93" t="s">
        <v>83</v>
      </c>
      <c r="G1314" s="93" t="s">
        <v>801</v>
      </c>
      <c r="H1314" s="93" t="s">
        <v>218</v>
      </c>
      <c r="I1314" s="309">
        <v>37736948</v>
      </c>
      <c r="J1314" s="309"/>
      <c r="K1314" s="309"/>
      <c r="L1314" s="309">
        <v>37736948</v>
      </c>
      <c r="M1314" s="309"/>
      <c r="N1314" s="310">
        <v>100</v>
      </c>
      <c r="O1314" s="310"/>
      <c r="P1314" s="310"/>
    </row>
    <row r="1315" spans="1:16" ht="40.5" customHeight="1" x14ac:dyDescent="0.2">
      <c r="A1315" s="306" t="s">
        <v>802</v>
      </c>
      <c r="B1315" s="307"/>
      <c r="C1315" s="308" t="s">
        <v>952</v>
      </c>
      <c r="D1315" s="308"/>
      <c r="E1315" s="93" t="s">
        <v>379</v>
      </c>
      <c r="F1315" s="93" t="s">
        <v>83</v>
      </c>
      <c r="G1315" s="93" t="s">
        <v>803</v>
      </c>
      <c r="H1315" s="93"/>
      <c r="I1315" s="309">
        <v>24537185</v>
      </c>
      <c r="J1315" s="309"/>
      <c r="K1315" s="309"/>
      <c r="L1315" s="309">
        <v>24537185</v>
      </c>
      <c r="M1315" s="309"/>
      <c r="N1315" s="310">
        <v>100</v>
      </c>
      <c r="O1315" s="310"/>
      <c r="P1315" s="310"/>
    </row>
    <row r="1316" spans="1:16" ht="39" customHeight="1" x14ac:dyDescent="0.2">
      <c r="A1316" s="306" t="s">
        <v>769</v>
      </c>
      <c r="B1316" s="307"/>
      <c r="C1316" s="308" t="s">
        <v>952</v>
      </c>
      <c r="D1316" s="308"/>
      <c r="E1316" s="93" t="s">
        <v>379</v>
      </c>
      <c r="F1316" s="93" t="s">
        <v>83</v>
      </c>
      <c r="G1316" s="93" t="s">
        <v>804</v>
      </c>
      <c r="H1316" s="93"/>
      <c r="I1316" s="309">
        <v>24537185</v>
      </c>
      <c r="J1316" s="309"/>
      <c r="K1316" s="309"/>
      <c r="L1316" s="309">
        <v>24537185</v>
      </c>
      <c r="M1316" s="309"/>
      <c r="N1316" s="310">
        <v>100</v>
      </c>
      <c r="O1316" s="310"/>
      <c r="P1316" s="310"/>
    </row>
    <row r="1317" spans="1:16" ht="37.5" customHeight="1" x14ac:dyDescent="0.2">
      <c r="A1317" s="306" t="s">
        <v>215</v>
      </c>
      <c r="B1317" s="307"/>
      <c r="C1317" s="308" t="s">
        <v>952</v>
      </c>
      <c r="D1317" s="308"/>
      <c r="E1317" s="93" t="s">
        <v>379</v>
      </c>
      <c r="F1317" s="93" t="s">
        <v>83</v>
      </c>
      <c r="G1317" s="93" t="s">
        <v>804</v>
      </c>
      <c r="H1317" s="93" t="s">
        <v>216</v>
      </c>
      <c r="I1317" s="309">
        <v>24537185</v>
      </c>
      <c r="J1317" s="309"/>
      <c r="K1317" s="309"/>
      <c r="L1317" s="309">
        <v>24537185</v>
      </c>
      <c r="M1317" s="309"/>
      <c r="N1317" s="310">
        <v>100</v>
      </c>
      <c r="O1317" s="310"/>
      <c r="P1317" s="310"/>
    </row>
    <row r="1318" spans="1:16" ht="27" customHeight="1" x14ac:dyDescent="0.2">
      <c r="A1318" s="306" t="s">
        <v>217</v>
      </c>
      <c r="B1318" s="307"/>
      <c r="C1318" s="308" t="s">
        <v>952</v>
      </c>
      <c r="D1318" s="308"/>
      <c r="E1318" s="93" t="s">
        <v>379</v>
      </c>
      <c r="F1318" s="93" t="s">
        <v>83</v>
      </c>
      <c r="G1318" s="93" t="s">
        <v>804</v>
      </c>
      <c r="H1318" s="93" t="s">
        <v>218</v>
      </c>
      <c r="I1318" s="309">
        <v>15426855</v>
      </c>
      <c r="J1318" s="309"/>
      <c r="K1318" s="309"/>
      <c r="L1318" s="309">
        <v>15426855</v>
      </c>
      <c r="M1318" s="309"/>
      <c r="N1318" s="310">
        <v>100</v>
      </c>
      <c r="O1318" s="310"/>
      <c r="P1318" s="310"/>
    </row>
    <row r="1319" spans="1:16" ht="32.25" customHeight="1" x14ac:dyDescent="0.2">
      <c r="A1319" s="306" t="s">
        <v>231</v>
      </c>
      <c r="B1319" s="307"/>
      <c r="C1319" s="308" t="s">
        <v>952</v>
      </c>
      <c r="D1319" s="308"/>
      <c r="E1319" s="93" t="s">
        <v>379</v>
      </c>
      <c r="F1319" s="93" t="s">
        <v>83</v>
      </c>
      <c r="G1319" s="93" t="s">
        <v>804</v>
      </c>
      <c r="H1319" s="93" t="s">
        <v>232</v>
      </c>
      <c r="I1319" s="309">
        <v>9110330</v>
      </c>
      <c r="J1319" s="309"/>
      <c r="K1319" s="309"/>
      <c r="L1319" s="309">
        <v>9110330</v>
      </c>
      <c r="M1319" s="309"/>
      <c r="N1319" s="310">
        <v>100</v>
      </c>
      <c r="O1319" s="310"/>
      <c r="P1319" s="310"/>
    </row>
    <row r="1320" spans="1:16" ht="29.25" customHeight="1" x14ac:dyDescent="0.2">
      <c r="A1320" s="306" t="s">
        <v>805</v>
      </c>
      <c r="B1320" s="307"/>
      <c r="C1320" s="308" t="s">
        <v>952</v>
      </c>
      <c r="D1320" s="308"/>
      <c r="E1320" s="93" t="s">
        <v>379</v>
      </c>
      <c r="F1320" s="93" t="s">
        <v>83</v>
      </c>
      <c r="G1320" s="93" t="s">
        <v>806</v>
      </c>
      <c r="H1320" s="93"/>
      <c r="I1320" s="309">
        <v>66666.679999999993</v>
      </c>
      <c r="J1320" s="309"/>
      <c r="K1320" s="309"/>
      <c r="L1320" s="309">
        <v>66666.679999999993</v>
      </c>
      <c r="M1320" s="309"/>
      <c r="N1320" s="310">
        <v>100</v>
      </c>
      <c r="O1320" s="310"/>
      <c r="P1320" s="310"/>
    </row>
    <row r="1321" spans="1:16" ht="48.75" customHeight="1" x14ac:dyDescent="0.2">
      <c r="A1321" s="306" t="s">
        <v>807</v>
      </c>
      <c r="B1321" s="307"/>
      <c r="C1321" s="308" t="s">
        <v>952</v>
      </c>
      <c r="D1321" s="308"/>
      <c r="E1321" s="93" t="s">
        <v>379</v>
      </c>
      <c r="F1321" s="93" t="s">
        <v>83</v>
      </c>
      <c r="G1321" s="93" t="s">
        <v>808</v>
      </c>
      <c r="H1321" s="93"/>
      <c r="I1321" s="309">
        <v>66666.679999999993</v>
      </c>
      <c r="J1321" s="309"/>
      <c r="K1321" s="309"/>
      <c r="L1321" s="309">
        <v>66666.679999999993</v>
      </c>
      <c r="M1321" s="309"/>
      <c r="N1321" s="310">
        <v>100</v>
      </c>
      <c r="O1321" s="310"/>
      <c r="P1321" s="310"/>
    </row>
    <row r="1322" spans="1:16" ht="35.25" customHeight="1" x14ac:dyDescent="0.2">
      <c r="A1322" s="306" t="s">
        <v>215</v>
      </c>
      <c r="B1322" s="307"/>
      <c r="C1322" s="308" t="s">
        <v>952</v>
      </c>
      <c r="D1322" s="308"/>
      <c r="E1322" s="93" t="s">
        <v>379</v>
      </c>
      <c r="F1322" s="93" t="s">
        <v>83</v>
      </c>
      <c r="G1322" s="93" t="s">
        <v>808</v>
      </c>
      <c r="H1322" s="93" t="s">
        <v>216</v>
      </c>
      <c r="I1322" s="309">
        <v>66666.679999999993</v>
      </c>
      <c r="J1322" s="309"/>
      <c r="K1322" s="309"/>
      <c r="L1322" s="309">
        <v>66666.679999999993</v>
      </c>
      <c r="M1322" s="309"/>
      <c r="N1322" s="310">
        <v>100</v>
      </c>
      <c r="O1322" s="310"/>
      <c r="P1322" s="310"/>
    </row>
    <row r="1323" spans="1:16" ht="33" customHeight="1" x14ac:dyDescent="0.2">
      <c r="A1323" s="306" t="s">
        <v>231</v>
      </c>
      <c r="B1323" s="307"/>
      <c r="C1323" s="308" t="s">
        <v>952</v>
      </c>
      <c r="D1323" s="308"/>
      <c r="E1323" s="93" t="s">
        <v>379</v>
      </c>
      <c r="F1323" s="93" t="s">
        <v>83</v>
      </c>
      <c r="G1323" s="93" t="s">
        <v>808</v>
      </c>
      <c r="H1323" s="93" t="s">
        <v>232</v>
      </c>
      <c r="I1323" s="309">
        <v>66666.679999999993</v>
      </c>
      <c r="J1323" s="309"/>
      <c r="K1323" s="309"/>
      <c r="L1323" s="309">
        <v>66666.679999999993</v>
      </c>
      <c r="M1323" s="309"/>
      <c r="N1323" s="310">
        <v>100</v>
      </c>
      <c r="O1323" s="310"/>
      <c r="P1323" s="310"/>
    </row>
    <row r="1324" spans="1:16" ht="42" customHeight="1" x14ac:dyDescent="0.2">
      <c r="A1324" s="306" t="s">
        <v>809</v>
      </c>
      <c r="B1324" s="307"/>
      <c r="C1324" s="308" t="s">
        <v>952</v>
      </c>
      <c r="D1324" s="308"/>
      <c r="E1324" s="93" t="s">
        <v>379</v>
      </c>
      <c r="F1324" s="93" t="s">
        <v>83</v>
      </c>
      <c r="G1324" s="93" t="s">
        <v>810</v>
      </c>
      <c r="H1324" s="93"/>
      <c r="I1324" s="309">
        <v>17944720</v>
      </c>
      <c r="J1324" s="309"/>
      <c r="K1324" s="309"/>
      <c r="L1324" s="309">
        <v>17944720</v>
      </c>
      <c r="M1324" s="309"/>
      <c r="N1324" s="310">
        <v>100</v>
      </c>
      <c r="O1324" s="310"/>
      <c r="P1324" s="310"/>
    </row>
    <row r="1325" spans="1:16" ht="29.25" customHeight="1" x14ac:dyDescent="0.2">
      <c r="A1325" s="306" t="s">
        <v>811</v>
      </c>
      <c r="B1325" s="307"/>
      <c r="C1325" s="308" t="s">
        <v>952</v>
      </c>
      <c r="D1325" s="308"/>
      <c r="E1325" s="93" t="s">
        <v>379</v>
      </c>
      <c r="F1325" s="93" t="s">
        <v>83</v>
      </c>
      <c r="G1325" s="93" t="s">
        <v>812</v>
      </c>
      <c r="H1325" s="93"/>
      <c r="I1325" s="309">
        <v>1944720</v>
      </c>
      <c r="J1325" s="309"/>
      <c r="K1325" s="309"/>
      <c r="L1325" s="309">
        <v>1944720</v>
      </c>
      <c r="M1325" s="309"/>
      <c r="N1325" s="310">
        <v>100</v>
      </c>
      <c r="O1325" s="310"/>
      <c r="P1325" s="310"/>
    </row>
    <row r="1326" spans="1:16" ht="35.25" customHeight="1" x14ac:dyDescent="0.2">
      <c r="A1326" s="306" t="s">
        <v>813</v>
      </c>
      <c r="B1326" s="307"/>
      <c r="C1326" s="308" t="s">
        <v>952</v>
      </c>
      <c r="D1326" s="308"/>
      <c r="E1326" s="93" t="s">
        <v>379</v>
      </c>
      <c r="F1326" s="93" t="s">
        <v>83</v>
      </c>
      <c r="G1326" s="93" t="s">
        <v>814</v>
      </c>
      <c r="H1326" s="93"/>
      <c r="I1326" s="309">
        <v>1944720</v>
      </c>
      <c r="J1326" s="309"/>
      <c r="K1326" s="309"/>
      <c r="L1326" s="309">
        <v>1944720</v>
      </c>
      <c r="M1326" s="309"/>
      <c r="N1326" s="310">
        <v>100</v>
      </c>
      <c r="O1326" s="310"/>
      <c r="P1326" s="310"/>
    </row>
    <row r="1327" spans="1:16" ht="43.5" customHeight="1" x14ac:dyDescent="0.2">
      <c r="A1327" s="306" t="s">
        <v>215</v>
      </c>
      <c r="B1327" s="307"/>
      <c r="C1327" s="308" t="s">
        <v>952</v>
      </c>
      <c r="D1327" s="308"/>
      <c r="E1327" s="93" t="s">
        <v>379</v>
      </c>
      <c r="F1327" s="93" t="s">
        <v>83</v>
      </c>
      <c r="G1327" s="93" t="s">
        <v>814</v>
      </c>
      <c r="H1327" s="93" t="s">
        <v>216</v>
      </c>
      <c r="I1327" s="309">
        <v>1944720</v>
      </c>
      <c r="J1327" s="309"/>
      <c r="K1327" s="309"/>
      <c r="L1327" s="309">
        <v>1944720</v>
      </c>
      <c r="M1327" s="309"/>
      <c r="N1327" s="310">
        <v>100</v>
      </c>
      <c r="O1327" s="310"/>
      <c r="P1327" s="310"/>
    </row>
    <row r="1328" spans="1:16" ht="25.5" customHeight="1" x14ac:dyDescent="0.2">
      <c r="A1328" s="306" t="s">
        <v>217</v>
      </c>
      <c r="B1328" s="307"/>
      <c r="C1328" s="308" t="s">
        <v>952</v>
      </c>
      <c r="D1328" s="308"/>
      <c r="E1328" s="93" t="s">
        <v>379</v>
      </c>
      <c r="F1328" s="93" t="s">
        <v>83</v>
      </c>
      <c r="G1328" s="93" t="s">
        <v>814</v>
      </c>
      <c r="H1328" s="93" t="s">
        <v>218</v>
      </c>
      <c r="I1328" s="309">
        <v>1944720</v>
      </c>
      <c r="J1328" s="309"/>
      <c r="K1328" s="309"/>
      <c r="L1328" s="309">
        <v>1944720</v>
      </c>
      <c r="M1328" s="309"/>
      <c r="N1328" s="310">
        <v>100</v>
      </c>
      <c r="O1328" s="310"/>
      <c r="P1328" s="310"/>
    </row>
    <row r="1329" spans="1:16" ht="69.75" customHeight="1" x14ac:dyDescent="0.2">
      <c r="A1329" s="306" t="s">
        <v>815</v>
      </c>
      <c r="B1329" s="307"/>
      <c r="C1329" s="308" t="s">
        <v>952</v>
      </c>
      <c r="D1329" s="308"/>
      <c r="E1329" s="93" t="s">
        <v>379</v>
      </c>
      <c r="F1329" s="93" t="s">
        <v>83</v>
      </c>
      <c r="G1329" s="93" t="s">
        <v>816</v>
      </c>
      <c r="H1329" s="93"/>
      <c r="I1329" s="309">
        <v>16000000</v>
      </c>
      <c r="J1329" s="309"/>
      <c r="K1329" s="309"/>
      <c r="L1329" s="309">
        <v>16000000</v>
      </c>
      <c r="M1329" s="309"/>
      <c r="N1329" s="310">
        <v>100</v>
      </c>
      <c r="O1329" s="310"/>
      <c r="P1329" s="310"/>
    </row>
    <row r="1330" spans="1:16" ht="39" customHeight="1" x14ac:dyDescent="0.2">
      <c r="A1330" s="306" t="s">
        <v>817</v>
      </c>
      <c r="B1330" s="307"/>
      <c r="C1330" s="308" t="s">
        <v>952</v>
      </c>
      <c r="D1330" s="308"/>
      <c r="E1330" s="93" t="s">
        <v>379</v>
      </c>
      <c r="F1330" s="93" t="s">
        <v>83</v>
      </c>
      <c r="G1330" s="93" t="s">
        <v>818</v>
      </c>
      <c r="H1330" s="93"/>
      <c r="I1330" s="309">
        <v>16000000</v>
      </c>
      <c r="J1330" s="309"/>
      <c r="K1330" s="309"/>
      <c r="L1330" s="309">
        <v>16000000</v>
      </c>
      <c r="M1330" s="309"/>
      <c r="N1330" s="310">
        <v>100</v>
      </c>
      <c r="O1330" s="310"/>
      <c r="P1330" s="310"/>
    </row>
    <row r="1331" spans="1:16" ht="33" customHeight="1" x14ac:dyDescent="0.2">
      <c r="A1331" s="306" t="s">
        <v>215</v>
      </c>
      <c r="B1331" s="307"/>
      <c r="C1331" s="308" t="s">
        <v>952</v>
      </c>
      <c r="D1331" s="308"/>
      <c r="E1331" s="93" t="s">
        <v>379</v>
      </c>
      <c r="F1331" s="93" t="s">
        <v>83</v>
      </c>
      <c r="G1331" s="93" t="s">
        <v>818</v>
      </c>
      <c r="H1331" s="93" t="s">
        <v>216</v>
      </c>
      <c r="I1331" s="309">
        <v>16000000</v>
      </c>
      <c r="J1331" s="309"/>
      <c r="K1331" s="309"/>
      <c r="L1331" s="309">
        <v>16000000</v>
      </c>
      <c r="M1331" s="309"/>
      <c r="N1331" s="310">
        <v>100</v>
      </c>
      <c r="O1331" s="310"/>
      <c r="P1331" s="310"/>
    </row>
    <row r="1332" spans="1:16" ht="28.5" customHeight="1" x14ac:dyDescent="0.2">
      <c r="A1332" s="306" t="s">
        <v>217</v>
      </c>
      <c r="B1332" s="307"/>
      <c r="C1332" s="308" t="s">
        <v>952</v>
      </c>
      <c r="D1332" s="308"/>
      <c r="E1332" s="93" t="s">
        <v>379</v>
      </c>
      <c r="F1332" s="93" t="s">
        <v>83</v>
      </c>
      <c r="G1332" s="93" t="s">
        <v>818</v>
      </c>
      <c r="H1332" s="93" t="s">
        <v>218</v>
      </c>
      <c r="I1332" s="309">
        <v>16000000</v>
      </c>
      <c r="J1332" s="309"/>
      <c r="K1332" s="309"/>
      <c r="L1332" s="309">
        <v>16000000</v>
      </c>
      <c r="M1332" s="309"/>
      <c r="N1332" s="310">
        <v>100</v>
      </c>
      <c r="O1332" s="310"/>
      <c r="P1332" s="310"/>
    </row>
    <row r="1333" spans="1:16" ht="24" customHeight="1" x14ac:dyDescent="0.2">
      <c r="A1333" s="306" t="s">
        <v>88</v>
      </c>
      <c r="B1333" s="307"/>
      <c r="C1333" s="308" t="s">
        <v>952</v>
      </c>
      <c r="D1333" s="308"/>
      <c r="E1333" s="93" t="s">
        <v>379</v>
      </c>
      <c r="F1333" s="93" t="s">
        <v>83</v>
      </c>
      <c r="G1333" s="93" t="s">
        <v>819</v>
      </c>
      <c r="H1333" s="93"/>
      <c r="I1333" s="309">
        <v>210000</v>
      </c>
      <c r="J1333" s="309"/>
      <c r="K1333" s="309"/>
      <c r="L1333" s="309">
        <v>204567.5</v>
      </c>
      <c r="M1333" s="309"/>
      <c r="N1333" s="310">
        <v>97.413095238095238</v>
      </c>
      <c r="O1333" s="310"/>
      <c r="P1333" s="310"/>
    </row>
    <row r="1334" spans="1:16" ht="45" customHeight="1" x14ac:dyDescent="0.2">
      <c r="A1334" s="306" t="s">
        <v>90</v>
      </c>
      <c r="B1334" s="307"/>
      <c r="C1334" s="308" t="s">
        <v>952</v>
      </c>
      <c r="D1334" s="308"/>
      <c r="E1334" s="93" t="s">
        <v>379</v>
      </c>
      <c r="F1334" s="93" t="s">
        <v>83</v>
      </c>
      <c r="G1334" s="93" t="s">
        <v>820</v>
      </c>
      <c r="H1334" s="93"/>
      <c r="I1334" s="309">
        <v>210000</v>
      </c>
      <c r="J1334" s="309"/>
      <c r="K1334" s="309"/>
      <c r="L1334" s="309">
        <v>204567.5</v>
      </c>
      <c r="M1334" s="309"/>
      <c r="N1334" s="310">
        <v>97.413095238095238</v>
      </c>
      <c r="O1334" s="310"/>
      <c r="P1334" s="310"/>
    </row>
    <row r="1335" spans="1:16" ht="29.25" customHeight="1" x14ac:dyDescent="0.2">
      <c r="A1335" s="306" t="s">
        <v>351</v>
      </c>
      <c r="B1335" s="307"/>
      <c r="C1335" s="308" t="s">
        <v>952</v>
      </c>
      <c r="D1335" s="308"/>
      <c r="E1335" s="93" t="s">
        <v>379</v>
      </c>
      <c r="F1335" s="93" t="s">
        <v>83</v>
      </c>
      <c r="G1335" s="93" t="s">
        <v>821</v>
      </c>
      <c r="H1335" s="93"/>
      <c r="I1335" s="309">
        <v>210000</v>
      </c>
      <c r="J1335" s="309"/>
      <c r="K1335" s="309"/>
      <c r="L1335" s="309">
        <v>204567.5</v>
      </c>
      <c r="M1335" s="309"/>
      <c r="N1335" s="310">
        <v>97.413095238095238</v>
      </c>
      <c r="O1335" s="310"/>
      <c r="P1335" s="310"/>
    </row>
    <row r="1336" spans="1:16" ht="36" customHeight="1" x14ac:dyDescent="0.2">
      <c r="A1336" s="306" t="s">
        <v>110</v>
      </c>
      <c r="B1336" s="307"/>
      <c r="C1336" s="308" t="s">
        <v>952</v>
      </c>
      <c r="D1336" s="308"/>
      <c r="E1336" s="93" t="s">
        <v>379</v>
      </c>
      <c r="F1336" s="93" t="s">
        <v>83</v>
      </c>
      <c r="G1336" s="93" t="s">
        <v>821</v>
      </c>
      <c r="H1336" s="93" t="s">
        <v>111</v>
      </c>
      <c r="I1336" s="309">
        <v>50000</v>
      </c>
      <c r="J1336" s="309"/>
      <c r="K1336" s="309"/>
      <c r="L1336" s="309">
        <v>44567.5</v>
      </c>
      <c r="M1336" s="309"/>
      <c r="N1336" s="310">
        <v>89.134999999999991</v>
      </c>
      <c r="O1336" s="310"/>
      <c r="P1336" s="310"/>
    </row>
    <row r="1337" spans="1:16" ht="39" customHeight="1" x14ac:dyDescent="0.2">
      <c r="A1337" s="306" t="s">
        <v>112</v>
      </c>
      <c r="B1337" s="307"/>
      <c r="C1337" s="308" t="s">
        <v>952</v>
      </c>
      <c r="D1337" s="308"/>
      <c r="E1337" s="93" t="s">
        <v>379</v>
      </c>
      <c r="F1337" s="93" t="s">
        <v>83</v>
      </c>
      <c r="G1337" s="93" t="s">
        <v>821</v>
      </c>
      <c r="H1337" s="93" t="s">
        <v>113</v>
      </c>
      <c r="I1337" s="309">
        <v>50000</v>
      </c>
      <c r="J1337" s="309"/>
      <c r="K1337" s="309"/>
      <c r="L1337" s="309">
        <v>44567.5</v>
      </c>
      <c r="M1337" s="309"/>
      <c r="N1337" s="310">
        <v>89.134999999999991</v>
      </c>
      <c r="O1337" s="310"/>
      <c r="P1337" s="310"/>
    </row>
    <row r="1338" spans="1:16" ht="36" customHeight="1" x14ac:dyDescent="0.2">
      <c r="A1338" s="306" t="s">
        <v>147</v>
      </c>
      <c r="B1338" s="307"/>
      <c r="C1338" s="308" t="s">
        <v>952</v>
      </c>
      <c r="D1338" s="308"/>
      <c r="E1338" s="93" t="s">
        <v>379</v>
      </c>
      <c r="F1338" s="93" t="s">
        <v>83</v>
      </c>
      <c r="G1338" s="93" t="s">
        <v>821</v>
      </c>
      <c r="H1338" s="93" t="s">
        <v>148</v>
      </c>
      <c r="I1338" s="309">
        <v>160000</v>
      </c>
      <c r="J1338" s="309"/>
      <c r="K1338" s="309"/>
      <c r="L1338" s="309">
        <v>160000</v>
      </c>
      <c r="M1338" s="309"/>
      <c r="N1338" s="310">
        <v>100</v>
      </c>
      <c r="O1338" s="310"/>
      <c r="P1338" s="310"/>
    </row>
    <row r="1339" spans="1:16" ht="29.25" customHeight="1" x14ac:dyDescent="0.2">
      <c r="A1339" s="306" t="s">
        <v>149</v>
      </c>
      <c r="B1339" s="307"/>
      <c r="C1339" s="308" t="s">
        <v>952</v>
      </c>
      <c r="D1339" s="308"/>
      <c r="E1339" s="93" t="s">
        <v>379</v>
      </c>
      <c r="F1339" s="93" t="s">
        <v>83</v>
      </c>
      <c r="G1339" s="93" t="s">
        <v>821</v>
      </c>
      <c r="H1339" s="93" t="s">
        <v>150</v>
      </c>
      <c r="I1339" s="309">
        <v>160000</v>
      </c>
      <c r="J1339" s="309"/>
      <c r="K1339" s="309"/>
      <c r="L1339" s="309">
        <v>160000</v>
      </c>
      <c r="M1339" s="309"/>
      <c r="N1339" s="310">
        <v>100</v>
      </c>
      <c r="O1339" s="310"/>
      <c r="P1339" s="310"/>
    </row>
    <row r="1340" spans="1:16" ht="65.25" customHeight="1" x14ac:dyDescent="0.2">
      <c r="A1340" s="306" t="s">
        <v>233</v>
      </c>
      <c r="B1340" s="307"/>
      <c r="C1340" s="308" t="s">
        <v>952</v>
      </c>
      <c r="D1340" s="308"/>
      <c r="E1340" s="93" t="s">
        <v>379</v>
      </c>
      <c r="F1340" s="93" t="s">
        <v>83</v>
      </c>
      <c r="G1340" s="93" t="s">
        <v>234</v>
      </c>
      <c r="H1340" s="93"/>
      <c r="I1340" s="309">
        <v>30250000</v>
      </c>
      <c r="J1340" s="309"/>
      <c r="K1340" s="309"/>
      <c r="L1340" s="309">
        <v>22013005.239999998</v>
      </c>
      <c r="M1340" s="309"/>
      <c r="N1340" s="310">
        <v>72.770265256198343</v>
      </c>
      <c r="O1340" s="310"/>
      <c r="P1340" s="310"/>
    </row>
    <row r="1341" spans="1:16" ht="28.5" customHeight="1" x14ac:dyDescent="0.2">
      <c r="A1341" s="306" t="s">
        <v>828</v>
      </c>
      <c r="B1341" s="307"/>
      <c r="C1341" s="308" t="s">
        <v>952</v>
      </c>
      <c r="D1341" s="308"/>
      <c r="E1341" s="93" t="s">
        <v>379</v>
      </c>
      <c r="F1341" s="93" t="s">
        <v>83</v>
      </c>
      <c r="G1341" s="93" t="s">
        <v>829</v>
      </c>
      <c r="H1341" s="93"/>
      <c r="I1341" s="309">
        <v>30250000</v>
      </c>
      <c r="J1341" s="309"/>
      <c r="K1341" s="309"/>
      <c r="L1341" s="309">
        <v>22013005.239999998</v>
      </c>
      <c r="M1341" s="309"/>
      <c r="N1341" s="310">
        <v>72.770265256198343</v>
      </c>
      <c r="O1341" s="310"/>
      <c r="P1341" s="310"/>
    </row>
    <row r="1342" spans="1:16" ht="38.25" customHeight="1" x14ac:dyDescent="0.2">
      <c r="A1342" s="306" t="s">
        <v>830</v>
      </c>
      <c r="B1342" s="307"/>
      <c r="C1342" s="308" t="s">
        <v>952</v>
      </c>
      <c r="D1342" s="308"/>
      <c r="E1342" s="93" t="s">
        <v>379</v>
      </c>
      <c r="F1342" s="93" t="s">
        <v>83</v>
      </c>
      <c r="G1342" s="93" t="s">
        <v>831</v>
      </c>
      <c r="H1342" s="93"/>
      <c r="I1342" s="309">
        <v>30250000</v>
      </c>
      <c r="J1342" s="309"/>
      <c r="K1342" s="309"/>
      <c r="L1342" s="309">
        <v>22013005.239999998</v>
      </c>
      <c r="M1342" s="309"/>
      <c r="N1342" s="310">
        <v>72.770265256198343</v>
      </c>
      <c r="O1342" s="310"/>
      <c r="P1342" s="310"/>
    </row>
    <row r="1343" spans="1:16" ht="92.25" customHeight="1" x14ac:dyDescent="0.2">
      <c r="A1343" s="306" t="s">
        <v>832</v>
      </c>
      <c r="B1343" s="307"/>
      <c r="C1343" s="308" t="s">
        <v>952</v>
      </c>
      <c r="D1343" s="308"/>
      <c r="E1343" s="93" t="s">
        <v>379</v>
      </c>
      <c r="F1343" s="93" t="s">
        <v>83</v>
      </c>
      <c r="G1343" s="93" t="s">
        <v>833</v>
      </c>
      <c r="H1343" s="93"/>
      <c r="I1343" s="309">
        <v>2710000</v>
      </c>
      <c r="J1343" s="309"/>
      <c r="K1343" s="309"/>
      <c r="L1343" s="309">
        <v>2710000</v>
      </c>
      <c r="M1343" s="309"/>
      <c r="N1343" s="310">
        <v>100</v>
      </c>
      <c r="O1343" s="310"/>
      <c r="P1343" s="310"/>
    </row>
    <row r="1344" spans="1:16" ht="42.75" customHeight="1" x14ac:dyDescent="0.2">
      <c r="A1344" s="306" t="s">
        <v>215</v>
      </c>
      <c r="B1344" s="307"/>
      <c r="C1344" s="308" t="s">
        <v>952</v>
      </c>
      <c r="D1344" s="308"/>
      <c r="E1344" s="93" t="s">
        <v>379</v>
      </c>
      <c r="F1344" s="93" t="s">
        <v>83</v>
      </c>
      <c r="G1344" s="93" t="s">
        <v>833</v>
      </c>
      <c r="H1344" s="93" t="s">
        <v>216</v>
      </c>
      <c r="I1344" s="309">
        <v>2710000</v>
      </c>
      <c r="J1344" s="309"/>
      <c r="K1344" s="309"/>
      <c r="L1344" s="309">
        <v>2710000</v>
      </c>
      <c r="M1344" s="309"/>
      <c r="N1344" s="310">
        <v>100</v>
      </c>
      <c r="O1344" s="310"/>
      <c r="P1344" s="310"/>
    </row>
    <row r="1345" spans="1:16" ht="29.25" customHeight="1" x14ac:dyDescent="0.2">
      <c r="A1345" s="306" t="s">
        <v>231</v>
      </c>
      <c r="B1345" s="307"/>
      <c r="C1345" s="308" t="s">
        <v>952</v>
      </c>
      <c r="D1345" s="308"/>
      <c r="E1345" s="93" t="s">
        <v>379</v>
      </c>
      <c r="F1345" s="93" t="s">
        <v>83</v>
      </c>
      <c r="G1345" s="93" t="s">
        <v>833</v>
      </c>
      <c r="H1345" s="93" t="s">
        <v>232</v>
      </c>
      <c r="I1345" s="309">
        <v>2710000</v>
      </c>
      <c r="J1345" s="309"/>
      <c r="K1345" s="309"/>
      <c r="L1345" s="309">
        <v>2710000</v>
      </c>
      <c r="M1345" s="309"/>
      <c r="N1345" s="310">
        <v>100</v>
      </c>
      <c r="O1345" s="310"/>
      <c r="P1345" s="310"/>
    </row>
    <row r="1346" spans="1:16" ht="84.75" customHeight="1" x14ac:dyDescent="0.2">
      <c r="A1346" s="306" t="s">
        <v>834</v>
      </c>
      <c r="B1346" s="307"/>
      <c r="C1346" s="308" t="s">
        <v>952</v>
      </c>
      <c r="D1346" s="308"/>
      <c r="E1346" s="93" t="s">
        <v>379</v>
      </c>
      <c r="F1346" s="93" t="s">
        <v>83</v>
      </c>
      <c r="G1346" s="93" t="s">
        <v>835</v>
      </c>
      <c r="H1346" s="93"/>
      <c r="I1346" s="309">
        <v>3300000</v>
      </c>
      <c r="J1346" s="309"/>
      <c r="K1346" s="309"/>
      <c r="L1346" s="309">
        <v>3300000</v>
      </c>
      <c r="M1346" s="309"/>
      <c r="N1346" s="310">
        <v>100</v>
      </c>
      <c r="O1346" s="310"/>
      <c r="P1346" s="310"/>
    </row>
    <row r="1347" spans="1:16" ht="45" customHeight="1" x14ac:dyDescent="0.2">
      <c r="A1347" s="306" t="s">
        <v>215</v>
      </c>
      <c r="B1347" s="307"/>
      <c r="C1347" s="308" t="s">
        <v>952</v>
      </c>
      <c r="D1347" s="308"/>
      <c r="E1347" s="93" t="s">
        <v>379</v>
      </c>
      <c r="F1347" s="93" t="s">
        <v>83</v>
      </c>
      <c r="G1347" s="93" t="s">
        <v>835</v>
      </c>
      <c r="H1347" s="93" t="s">
        <v>216</v>
      </c>
      <c r="I1347" s="309">
        <v>3300000</v>
      </c>
      <c r="J1347" s="309"/>
      <c r="K1347" s="309"/>
      <c r="L1347" s="309">
        <v>3300000</v>
      </c>
      <c r="M1347" s="309"/>
      <c r="N1347" s="310">
        <v>100</v>
      </c>
      <c r="O1347" s="310"/>
      <c r="P1347" s="310"/>
    </row>
    <row r="1348" spans="1:16" ht="28.5" customHeight="1" x14ac:dyDescent="0.2">
      <c r="A1348" s="306" t="s">
        <v>231</v>
      </c>
      <c r="B1348" s="307"/>
      <c r="C1348" s="308" t="s">
        <v>952</v>
      </c>
      <c r="D1348" s="308"/>
      <c r="E1348" s="93" t="s">
        <v>379</v>
      </c>
      <c r="F1348" s="93" t="s">
        <v>83</v>
      </c>
      <c r="G1348" s="93" t="s">
        <v>835</v>
      </c>
      <c r="H1348" s="93" t="s">
        <v>232</v>
      </c>
      <c r="I1348" s="309">
        <v>3300000</v>
      </c>
      <c r="J1348" s="309"/>
      <c r="K1348" s="309"/>
      <c r="L1348" s="309">
        <v>3300000</v>
      </c>
      <c r="M1348" s="309"/>
      <c r="N1348" s="310">
        <v>100</v>
      </c>
      <c r="O1348" s="310"/>
      <c r="P1348" s="310"/>
    </row>
    <row r="1349" spans="1:16" ht="81.75" customHeight="1" x14ac:dyDescent="0.2">
      <c r="A1349" s="306" t="s">
        <v>836</v>
      </c>
      <c r="B1349" s="307"/>
      <c r="C1349" s="308" t="s">
        <v>952</v>
      </c>
      <c r="D1349" s="308"/>
      <c r="E1349" s="93" t="s">
        <v>379</v>
      </c>
      <c r="F1349" s="93" t="s">
        <v>83</v>
      </c>
      <c r="G1349" s="93" t="s">
        <v>837</v>
      </c>
      <c r="H1349" s="93"/>
      <c r="I1349" s="309">
        <v>1700000</v>
      </c>
      <c r="J1349" s="309"/>
      <c r="K1349" s="309"/>
      <c r="L1349" s="309">
        <v>1700000</v>
      </c>
      <c r="M1349" s="309"/>
      <c r="N1349" s="310">
        <v>100</v>
      </c>
      <c r="O1349" s="310"/>
      <c r="P1349" s="310"/>
    </row>
    <row r="1350" spans="1:16" ht="39.75" customHeight="1" x14ac:dyDescent="0.2">
      <c r="A1350" s="306" t="s">
        <v>215</v>
      </c>
      <c r="B1350" s="307"/>
      <c r="C1350" s="308" t="s">
        <v>952</v>
      </c>
      <c r="D1350" s="308"/>
      <c r="E1350" s="93" t="s">
        <v>379</v>
      </c>
      <c r="F1350" s="93" t="s">
        <v>83</v>
      </c>
      <c r="G1350" s="93" t="s">
        <v>837</v>
      </c>
      <c r="H1350" s="93" t="s">
        <v>216</v>
      </c>
      <c r="I1350" s="309">
        <v>1700000</v>
      </c>
      <c r="J1350" s="309"/>
      <c r="K1350" s="309"/>
      <c r="L1350" s="309">
        <v>1700000</v>
      </c>
      <c r="M1350" s="309"/>
      <c r="N1350" s="310">
        <v>100</v>
      </c>
      <c r="O1350" s="310"/>
      <c r="P1350" s="310"/>
    </row>
    <row r="1351" spans="1:16" ht="36.75" customHeight="1" x14ac:dyDescent="0.2">
      <c r="A1351" s="306" t="s">
        <v>231</v>
      </c>
      <c r="B1351" s="307"/>
      <c r="C1351" s="308" t="s">
        <v>952</v>
      </c>
      <c r="D1351" s="308"/>
      <c r="E1351" s="93" t="s">
        <v>379</v>
      </c>
      <c r="F1351" s="93" t="s">
        <v>83</v>
      </c>
      <c r="G1351" s="93" t="s">
        <v>837</v>
      </c>
      <c r="H1351" s="93" t="s">
        <v>232</v>
      </c>
      <c r="I1351" s="309">
        <v>1700000</v>
      </c>
      <c r="J1351" s="309"/>
      <c r="K1351" s="309"/>
      <c r="L1351" s="309">
        <v>1700000</v>
      </c>
      <c r="M1351" s="309"/>
      <c r="N1351" s="310">
        <v>100</v>
      </c>
      <c r="O1351" s="310"/>
      <c r="P1351" s="310"/>
    </row>
    <row r="1352" spans="1:16" ht="75.75" customHeight="1" x14ac:dyDescent="0.2">
      <c r="A1352" s="306" t="s">
        <v>838</v>
      </c>
      <c r="B1352" s="307"/>
      <c r="C1352" s="308" t="s">
        <v>952</v>
      </c>
      <c r="D1352" s="308"/>
      <c r="E1352" s="93" t="s">
        <v>379</v>
      </c>
      <c r="F1352" s="93" t="s">
        <v>83</v>
      </c>
      <c r="G1352" s="93" t="s">
        <v>839</v>
      </c>
      <c r="H1352" s="93"/>
      <c r="I1352" s="309">
        <v>2040000</v>
      </c>
      <c r="J1352" s="309"/>
      <c r="K1352" s="309"/>
      <c r="L1352" s="309">
        <v>1388105.4</v>
      </c>
      <c r="M1352" s="309"/>
      <c r="N1352" s="310">
        <v>68.04438235294117</v>
      </c>
      <c r="O1352" s="310"/>
      <c r="P1352" s="310"/>
    </row>
    <row r="1353" spans="1:16" ht="40.5" customHeight="1" x14ac:dyDescent="0.2">
      <c r="A1353" s="306" t="s">
        <v>215</v>
      </c>
      <c r="B1353" s="307"/>
      <c r="C1353" s="308" t="s">
        <v>952</v>
      </c>
      <c r="D1353" s="308"/>
      <c r="E1353" s="93" t="s">
        <v>379</v>
      </c>
      <c r="F1353" s="93" t="s">
        <v>83</v>
      </c>
      <c r="G1353" s="93" t="s">
        <v>839</v>
      </c>
      <c r="H1353" s="93" t="s">
        <v>216</v>
      </c>
      <c r="I1353" s="309">
        <v>2040000</v>
      </c>
      <c r="J1353" s="309"/>
      <c r="K1353" s="309"/>
      <c r="L1353" s="309">
        <v>1388105.4</v>
      </c>
      <c r="M1353" s="309"/>
      <c r="N1353" s="310">
        <v>68.04438235294117</v>
      </c>
      <c r="O1353" s="310"/>
      <c r="P1353" s="310"/>
    </row>
    <row r="1354" spans="1:16" ht="38.25" customHeight="1" x14ac:dyDescent="0.2">
      <c r="A1354" s="306" t="s">
        <v>217</v>
      </c>
      <c r="B1354" s="307"/>
      <c r="C1354" s="308" t="s">
        <v>952</v>
      </c>
      <c r="D1354" s="308"/>
      <c r="E1354" s="93" t="s">
        <v>379</v>
      </c>
      <c r="F1354" s="93" t="s">
        <v>83</v>
      </c>
      <c r="G1354" s="93" t="s">
        <v>839</v>
      </c>
      <c r="H1354" s="93" t="s">
        <v>218</v>
      </c>
      <c r="I1354" s="309">
        <v>2040000</v>
      </c>
      <c r="J1354" s="309"/>
      <c r="K1354" s="309"/>
      <c r="L1354" s="309">
        <v>1388105.4</v>
      </c>
      <c r="M1354" s="309"/>
      <c r="N1354" s="310">
        <v>68.04438235294117</v>
      </c>
      <c r="O1354" s="310"/>
      <c r="P1354" s="310"/>
    </row>
    <row r="1355" spans="1:16" ht="75.75" customHeight="1" x14ac:dyDescent="0.2">
      <c r="A1355" s="306" t="s">
        <v>840</v>
      </c>
      <c r="B1355" s="307"/>
      <c r="C1355" s="308" t="s">
        <v>952</v>
      </c>
      <c r="D1355" s="308"/>
      <c r="E1355" s="93" t="s">
        <v>379</v>
      </c>
      <c r="F1355" s="93" t="s">
        <v>83</v>
      </c>
      <c r="G1355" s="93" t="s">
        <v>841</v>
      </c>
      <c r="H1355" s="93"/>
      <c r="I1355" s="309">
        <v>19000000</v>
      </c>
      <c r="J1355" s="309"/>
      <c r="K1355" s="309"/>
      <c r="L1355" s="309">
        <v>11911920</v>
      </c>
      <c r="M1355" s="309"/>
      <c r="N1355" s="310">
        <v>62.694315789473684</v>
      </c>
      <c r="O1355" s="310"/>
      <c r="P1355" s="310"/>
    </row>
    <row r="1356" spans="1:16" ht="42" customHeight="1" x14ac:dyDescent="0.2">
      <c r="A1356" s="306" t="s">
        <v>215</v>
      </c>
      <c r="B1356" s="307"/>
      <c r="C1356" s="308" t="s">
        <v>952</v>
      </c>
      <c r="D1356" s="308"/>
      <c r="E1356" s="93" t="s">
        <v>379</v>
      </c>
      <c r="F1356" s="93" t="s">
        <v>83</v>
      </c>
      <c r="G1356" s="93" t="s">
        <v>841</v>
      </c>
      <c r="H1356" s="93" t="s">
        <v>216</v>
      </c>
      <c r="I1356" s="309">
        <v>19000000</v>
      </c>
      <c r="J1356" s="309"/>
      <c r="K1356" s="309"/>
      <c r="L1356" s="309">
        <v>11911920</v>
      </c>
      <c r="M1356" s="309"/>
      <c r="N1356" s="310">
        <v>62.694315789473684</v>
      </c>
      <c r="O1356" s="310"/>
      <c r="P1356" s="310"/>
    </row>
    <row r="1357" spans="1:16" ht="36.75" customHeight="1" x14ac:dyDescent="0.2">
      <c r="A1357" s="306" t="s">
        <v>217</v>
      </c>
      <c r="B1357" s="307"/>
      <c r="C1357" s="308" t="s">
        <v>952</v>
      </c>
      <c r="D1357" s="308"/>
      <c r="E1357" s="93" t="s">
        <v>379</v>
      </c>
      <c r="F1357" s="93" t="s">
        <v>83</v>
      </c>
      <c r="G1357" s="93" t="s">
        <v>841</v>
      </c>
      <c r="H1357" s="93" t="s">
        <v>218</v>
      </c>
      <c r="I1357" s="309">
        <v>19000000</v>
      </c>
      <c r="J1357" s="309"/>
      <c r="K1357" s="309"/>
      <c r="L1357" s="309">
        <v>11911920</v>
      </c>
      <c r="M1357" s="309"/>
      <c r="N1357" s="310">
        <v>62.694315789473684</v>
      </c>
      <c r="O1357" s="310"/>
      <c r="P1357" s="310"/>
    </row>
    <row r="1358" spans="1:16" ht="90.75" customHeight="1" x14ac:dyDescent="0.2">
      <c r="A1358" s="306" t="s">
        <v>842</v>
      </c>
      <c r="B1358" s="307"/>
      <c r="C1358" s="308" t="s">
        <v>952</v>
      </c>
      <c r="D1358" s="308"/>
      <c r="E1358" s="93" t="s">
        <v>379</v>
      </c>
      <c r="F1358" s="93" t="s">
        <v>83</v>
      </c>
      <c r="G1358" s="93" t="s">
        <v>843</v>
      </c>
      <c r="H1358" s="93"/>
      <c r="I1358" s="309">
        <v>1500000</v>
      </c>
      <c r="J1358" s="309"/>
      <c r="K1358" s="309"/>
      <c r="L1358" s="309">
        <v>1002979.84</v>
      </c>
      <c r="M1358" s="309"/>
      <c r="N1358" s="310">
        <v>66.865322666666657</v>
      </c>
      <c r="O1358" s="310"/>
      <c r="P1358" s="310"/>
    </row>
    <row r="1359" spans="1:16" ht="42" customHeight="1" x14ac:dyDescent="0.2">
      <c r="A1359" s="306" t="s">
        <v>215</v>
      </c>
      <c r="B1359" s="307"/>
      <c r="C1359" s="308" t="s">
        <v>952</v>
      </c>
      <c r="D1359" s="308"/>
      <c r="E1359" s="93" t="s">
        <v>379</v>
      </c>
      <c r="F1359" s="93" t="s">
        <v>83</v>
      </c>
      <c r="G1359" s="93" t="s">
        <v>843</v>
      </c>
      <c r="H1359" s="93" t="s">
        <v>216</v>
      </c>
      <c r="I1359" s="309">
        <v>1500000</v>
      </c>
      <c r="J1359" s="309"/>
      <c r="K1359" s="309"/>
      <c r="L1359" s="309">
        <v>1002979.84</v>
      </c>
      <c r="M1359" s="309"/>
      <c r="N1359" s="310">
        <v>66.865322666666657</v>
      </c>
      <c r="O1359" s="310"/>
      <c r="P1359" s="310"/>
    </row>
    <row r="1360" spans="1:16" ht="30" customHeight="1" x14ac:dyDescent="0.2">
      <c r="A1360" s="306" t="s">
        <v>217</v>
      </c>
      <c r="B1360" s="307"/>
      <c r="C1360" s="308" t="s">
        <v>952</v>
      </c>
      <c r="D1360" s="308"/>
      <c r="E1360" s="93" t="s">
        <v>379</v>
      </c>
      <c r="F1360" s="93" t="s">
        <v>83</v>
      </c>
      <c r="G1360" s="93" t="s">
        <v>843</v>
      </c>
      <c r="H1360" s="93" t="s">
        <v>218</v>
      </c>
      <c r="I1360" s="309">
        <v>1500000</v>
      </c>
      <c r="J1360" s="309"/>
      <c r="K1360" s="309"/>
      <c r="L1360" s="309">
        <v>1002979.84</v>
      </c>
      <c r="M1360" s="309"/>
      <c r="N1360" s="310">
        <v>66.865322666666657</v>
      </c>
      <c r="O1360" s="310"/>
      <c r="P1360" s="310"/>
    </row>
    <row r="1361" spans="1:16" ht="37.5" customHeight="1" x14ac:dyDescent="0.2">
      <c r="A1361" s="426" t="s">
        <v>953</v>
      </c>
      <c r="B1361" s="427"/>
      <c r="C1361" s="428" t="s">
        <v>954</v>
      </c>
      <c r="D1361" s="428"/>
      <c r="E1361" s="114"/>
      <c r="F1361" s="114"/>
      <c r="G1361" s="114"/>
      <c r="H1361" s="114"/>
      <c r="I1361" s="429">
        <v>351217176.5</v>
      </c>
      <c r="J1361" s="429"/>
      <c r="K1361" s="429"/>
      <c r="L1361" s="429">
        <v>349625735.49000001</v>
      </c>
      <c r="M1361" s="429"/>
      <c r="N1361" s="430">
        <v>99.546878365728219</v>
      </c>
      <c r="O1361" s="430"/>
      <c r="P1361" s="430"/>
    </row>
    <row r="1362" spans="1:16" ht="27" customHeight="1" x14ac:dyDescent="0.2">
      <c r="A1362" s="423" t="s">
        <v>82</v>
      </c>
      <c r="B1362" s="424"/>
      <c r="C1362" s="352" t="s">
        <v>954</v>
      </c>
      <c r="D1362" s="352"/>
      <c r="E1362" s="96" t="s">
        <v>83</v>
      </c>
      <c r="F1362" s="96"/>
      <c r="G1362" s="96"/>
      <c r="H1362" s="96"/>
      <c r="I1362" s="353">
        <v>526710</v>
      </c>
      <c r="J1362" s="353"/>
      <c r="K1362" s="353"/>
      <c r="L1362" s="353">
        <v>242313.81</v>
      </c>
      <c r="M1362" s="353"/>
      <c r="N1362" s="425">
        <v>46.005166030643046</v>
      </c>
      <c r="O1362" s="425"/>
      <c r="P1362" s="425"/>
    </row>
    <row r="1363" spans="1:16" ht="71.25" customHeight="1" x14ac:dyDescent="0.2">
      <c r="A1363" s="420" t="s">
        <v>114</v>
      </c>
      <c r="B1363" s="421"/>
      <c r="C1363" s="375" t="s">
        <v>954</v>
      </c>
      <c r="D1363" s="375"/>
      <c r="E1363" s="97" t="s">
        <v>83</v>
      </c>
      <c r="F1363" s="97" t="s">
        <v>115</v>
      </c>
      <c r="G1363" s="97"/>
      <c r="H1363" s="97"/>
      <c r="I1363" s="376">
        <v>526710</v>
      </c>
      <c r="J1363" s="376"/>
      <c r="K1363" s="376"/>
      <c r="L1363" s="376">
        <v>242313.81</v>
      </c>
      <c r="M1363" s="376"/>
      <c r="N1363" s="422">
        <v>46.005166030643046</v>
      </c>
      <c r="O1363" s="422"/>
      <c r="P1363" s="422"/>
    </row>
    <row r="1364" spans="1:16" ht="38.25" customHeight="1" x14ac:dyDescent="0.2">
      <c r="A1364" s="306" t="s">
        <v>86</v>
      </c>
      <c r="B1364" s="307"/>
      <c r="C1364" s="308" t="s">
        <v>954</v>
      </c>
      <c r="D1364" s="308"/>
      <c r="E1364" s="93" t="s">
        <v>83</v>
      </c>
      <c r="F1364" s="93" t="s">
        <v>115</v>
      </c>
      <c r="G1364" s="93" t="s">
        <v>87</v>
      </c>
      <c r="H1364" s="93"/>
      <c r="I1364" s="309">
        <v>526710</v>
      </c>
      <c r="J1364" s="309"/>
      <c r="K1364" s="309"/>
      <c r="L1364" s="309">
        <v>242313.81</v>
      </c>
      <c r="M1364" s="309"/>
      <c r="N1364" s="310">
        <v>46.005166030643046</v>
      </c>
      <c r="O1364" s="310"/>
      <c r="P1364" s="310"/>
    </row>
    <row r="1365" spans="1:16" ht="31.5" customHeight="1" x14ac:dyDescent="0.2">
      <c r="A1365" s="306" t="s">
        <v>88</v>
      </c>
      <c r="B1365" s="307"/>
      <c r="C1365" s="308" t="s">
        <v>954</v>
      </c>
      <c r="D1365" s="308"/>
      <c r="E1365" s="93" t="s">
        <v>83</v>
      </c>
      <c r="F1365" s="93" t="s">
        <v>115</v>
      </c>
      <c r="G1365" s="93" t="s">
        <v>89</v>
      </c>
      <c r="H1365" s="93"/>
      <c r="I1365" s="309">
        <v>526710</v>
      </c>
      <c r="J1365" s="309"/>
      <c r="K1365" s="309"/>
      <c r="L1365" s="309">
        <v>242313.81</v>
      </c>
      <c r="M1365" s="309"/>
      <c r="N1365" s="310">
        <v>46.005166030643046</v>
      </c>
      <c r="O1365" s="310"/>
      <c r="P1365" s="310"/>
    </row>
    <row r="1366" spans="1:16" ht="42" customHeight="1" x14ac:dyDescent="0.2">
      <c r="A1366" s="306" t="s">
        <v>90</v>
      </c>
      <c r="B1366" s="307"/>
      <c r="C1366" s="308" t="s">
        <v>954</v>
      </c>
      <c r="D1366" s="308"/>
      <c r="E1366" s="93" t="s">
        <v>83</v>
      </c>
      <c r="F1366" s="93" t="s">
        <v>115</v>
      </c>
      <c r="G1366" s="93" t="s">
        <v>91</v>
      </c>
      <c r="H1366" s="93"/>
      <c r="I1366" s="309">
        <v>526710</v>
      </c>
      <c r="J1366" s="309"/>
      <c r="K1366" s="309"/>
      <c r="L1366" s="309">
        <v>242313.81</v>
      </c>
      <c r="M1366" s="309"/>
      <c r="N1366" s="310">
        <v>46.005166030643046</v>
      </c>
      <c r="O1366" s="310"/>
      <c r="P1366" s="310"/>
    </row>
    <row r="1367" spans="1:16" ht="33.75" customHeight="1" x14ac:dyDescent="0.2">
      <c r="A1367" s="306" t="s">
        <v>145</v>
      </c>
      <c r="B1367" s="307"/>
      <c r="C1367" s="308" t="s">
        <v>954</v>
      </c>
      <c r="D1367" s="308"/>
      <c r="E1367" s="93" t="s">
        <v>83</v>
      </c>
      <c r="F1367" s="93" t="s">
        <v>115</v>
      </c>
      <c r="G1367" s="93" t="s">
        <v>146</v>
      </c>
      <c r="H1367" s="93"/>
      <c r="I1367" s="309">
        <v>526710</v>
      </c>
      <c r="J1367" s="309"/>
      <c r="K1367" s="309"/>
      <c r="L1367" s="309">
        <v>242313.81</v>
      </c>
      <c r="M1367" s="309"/>
      <c r="N1367" s="310">
        <v>46.005166030643046</v>
      </c>
      <c r="O1367" s="310"/>
      <c r="P1367" s="310"/>
    </row>
    <row r="1368" spans="1:16" ht="36" customHeight="1" x14ac:dyDescent="0.2">
      <c r="A1368" s="306" t="s">
        <v>110</v>
      </c>
      <c r="B1368" s="307"/>
      <c r="C1368" s="308" t="s">
        <v>954</v>
      </c>
      <c r="D1368" s="308"/>
      <c r="E1368" s="93" t="s">
        <v>83</v>
      </c>
      <c r="F1368" s="93" t="s">
        <v>115</v>
      </c>
      <c r="G1368" s="93" t="s">
        <v>146</v>
      </c>
      <c r="H1368" s="93" t="s">
        <v>111</v>
      </c>
      <c r="I1368" s="309">
        <v>526710</v>
      </c>
      <c r="J1368" s="309"/>
      <c r="K1368" s="309"/>
      <c r="L1368" s="309">
        <v>242313.81</v>
      </c>
      <c r="M1368" s="309"/>
      <c r="N1368" s="310">
        <v>46.005166030643046</v>
      </c>
      <c r="O1368" s="310"/>
      <c r="P1368" s="310"/>
    </row>
    <row r="1369" spans="1:16" ht="39.75" customHeight="1" x14ac:dyDescent="0.2">
      <c r="A1369" s="306" t="s">
        <v>112</v>
      </c>
      <c r="B1369" s="307"/>
      <c r="C1369" s="308" t="s">
        <v>954</v>
      </c>
      <c r="D1369" s="308"/>
      <c r="E1369" s="93" t="s">
        <v>83</v>
      </c>
      <c r="F1369" s="93" t="s">
        <v>115</v>
      </c>
      <c r="G1369" s="93" t="s">
        <v>146</v>
      </c>
      <c r="H1369" s="93" t="s">
        <v>113</v>
      </c>
      <c r="I1369" s="309">
        <v>526710</v>
      </c>
      <c r="J1369" s="309"/>
      <c r="K1369" s="309"/>
      <c r="L1369" s="309">
        <v>242313.81</v>
      </c>
      <c r="M1369" s="309"/>
      <c r="N1369" s="310">
        <v>46.005166030643046</v>
      </c>
      <c r="O1369" s="310"/>
      <c r="P1369" s="310"/>
    </row>
    <row r="1370" spans="1:16" ht="30" customHeight="1" x14ac:dyDescent="0.2">
      <c r="A1370" s="423" t="s">
        <v>343</v>
      </c>
      <c r="B1370" s="424"/>
      <c r="C1370" s="352" t="s">
        <v>954</v>
      </c>
      <c r="D1370" s="352"/>
      <c r="E1370" s="96" t="s">
        <v>115</v>
      </c>
      <c r="F1370" s="96"/>
      <c r="G1370" s="96"/>
      <c r="H1370" s="96"/>
      <c r="I1370" s="353">
        <v>174672.4</v>
      </c>
      <c r="J1370" s="353"/>
      <c r="K1370" s="353"/>
      <c r="L1370" s="353">
        <v>148427.92000000001</v>
      </c>
      <c r="M1370" s="353"/>
      <c r="N1370" s="425">
        <v>84.975027537264054</v>
      </c>
      <c r="O1370" s="425"/>
      <c r="P1370" s="425"/>
    </row>
    <row r="1371" spans="1:16" ht="30" customHeight="1" x14ac:dyDescent="0.2">
      <c r="A1371" s="420" t="s">
        <v>344</v>
      </c>
      <c r="B1371" s="421"/>
      <c r="C1371" s="375" t="s">
        <v>954</v>
      </c>
      <c r="D1371" s="375"/>
      <c r="E1371" s="97" t="s">
        <v>115</v>
      </c>
      <c r="F1371" s="97" t="s">
        <v>83</v>
      </c>
      <c r="G1371" s="97"/>
      <c r="H1371" s="97"/>
      <c r="I1371" s="376">
        <v>174672.4</v>
      </c>
      <c r="J1371" s="376"/>
      <c r="K1371" s="376"/>
      <c r="L1371" s="376">
        <v>148427.92000000001</v>
      </c>
      <c r="M1371" s="376"/>
      <c r="N1371" s="422">
        <v>84.975027537264054</v>
      </c>
      <c r="O1371" s="422"/>
      <c r="P1371" s="422"/>
    </row>
    <row r="1372" spans="1:16" ht="58.5" customHeight="1" x14ac:dyDescent="0.2">
      <c r="A1372" s="306" t="s">
        <v>233</v>
      </c>
      <c r="B1372" s="307"/>
      <c r="C1372" s="308" t="s">
        <v>954</v>
      </c>
      <c r="D1372" s="308"/>
      <c r="E1372" s="93" t="s">
        <v>115</v>
      </c>
      <c r="F1372" s="93" t="s">
        <v>83</v>
      </c>
      <c r="G1372" s="93" t="s">
        <v>234</v>
      </c>
      <c r="H1372" s="93"/>
      <c r="I1372" s="309">
        <v>174672.4</v>
      </c>
      <c r="J1372" s="309"/>
      <c r="K1372" s="309"/>
      <c r="L1372" s="309">
        <v>148427.92000000001</v>
      </c>
      <c r="M1372" s="309"/>
      <c r="N1372" s="310">
        <v>84.975027537264054</v>
      </c>
      <c r="O1372" s="310"/>
      <c r="P1372" s="310"/>
    </row>
    <row r="1373" spans="1:16" ht="36" customHeight="1" x14ac:dyDescent="0.2">
      <c r="A1373" s="306" t="s">
        <v>353</v>
      </c>
      <c r="B1373" s="307"/>
      <c r="C1373" s="308" t="s">
        <v>954</v>
      </c>
      <c r="D1373" s="308"/>
      <c r="E1373" s="93" t="s">
        <v>115</v>
      </c>
      <c r="F1373" s="93" t="s">
        <v>83</v>
      </c>
      <c r="G1373" s="93" t="s">
        <v>354</v>
      </c>
      <c r="H1373" s="93"/>
      <c r="I1373" s="309">
        <v>174672.4</v>
      </c>
      <c r="J1373" s="309"/>
      <c r="K1373" s="309"/>
      <c r="L1373" s="309">
        <v>148427.92000000001</v>
      </c>
      <c r="M1373" s="309"/>
      <c r="N1373" s="310">
        <v>84.975027537264054</v>
      </c>
      <c r="O1373" s="310"/>
      <c r="P1373" s="310"/>
    </row>
    <row r="1374" spans="1:16" ht="114" customHeight="1" x14ac:dyDescent="0.2">
      <c r="A1374" s="306" t="s">
        <v>355</v>
      </c>
      <c r="B1374" s="307"/>
      <c r="C1374" s="308" t="s">
        <v>954</v>
      </c>
      <c r="D1374" s="308"/>
      <c r="E1374" s="93" t="s">
        <v>115</v>
      </c>
      <c r="F1374" s="93" t="s">
        <v>83</v>
      </c>
      <c r="G1374" s="93" t="s">
        <v>356</v>
      </c>
      <c r="H1374" s="93"/>
      <c r="I1374" s="309">
        <v>174672.4</v>
      </c>
      <c r="J1374" s="309"/>
      <c r="K1374" s="309"/>
      <c r="L1374" s="309">
        <v>148427.92000000001</v>
      </c>
      <c r="M1374" s="309"/>
      <c r="N1374" s="310">
        <v>84.975027537264054</v>
      </c>
      <c r="O1374" s="310"/>
      <c r="P1374" s="310"/>
    </row>
    <row r="1375" spans="1:16" ht="48.75" customHeight="1" x14ac:dyDescent="0.2">
      <c r="A1375" s="306" t="s">
        <v>357</v>
      </c>
      <c r="B1375" s="307"/>
      <c r="C1375" s="308" t="s">
        <v>954</v>
      </c>
      <c r="D1375" s="308"/>
      <c r="E1375" s="93" t="s">
        <v>115</v>
      </c>
      <c r="F1375" s="93" t="s">
        <v>83</v>
      </c>
      <c r="G1375" s="93" t="s">
        <v>358</v>
      </c>
      <c r="H1375" s="93"/>
      <c r="I1375" s="309">
        <v>174672.4</v>
      </c>
      <c r="J1375" s="309"/>
      <c r="K1375" s="309"/>
      <c r="L1375" s="309">
        <v>148427.92000000001</v>
      </c>
      <c r="M1375" s="309"/>
      <c r="N1375" s="310">
        <v>84.975027537264054</v>
      </c>
      <c r="O1375" s="310"/>
      <c r="P1375" s="310"/>
    </row>
    <row r="1376" spans="1:16" ht="40.5" customHeight="1" x14ac:dyDescent="0.2">
      <c r="A1376" s="306" t="s">
        <v>215</v>
      </c>
      <c r="B1376" s="307"/>
      <c r="C1376" s="308" t="s">
        <v>954</v>
      </c>
      <c r="D1376" s="308"/>
      <c r="E1376" s="93" t="s">
        <v>115</v>
      </c>
      <c r="F1376" s="93" t="s">
        <v>83</v>
      </c>
      <c r="G1376" s="93" t="s">
        <v>358</v>
      </c>
      <c r="H1376" s="93" t="s">
        <v>216</v>
      </c>
      <c r="I1376" s="309">
        <v>174672.4</v>
      </c>
      <c r="J1376" s="309"/>
      <c r="K1376" s="309"/>
      <c r="L1376" s="309">
        <v>148427.92000000001</v>
      </c>
      <c r="M1376" s="309"/>
      <c r="N1376" s="310">
        <v>84.975027537264054</v>
      </c>
      <c r="O1376" s="310"/>
      <c r="P1376" s="310"/>
    </row>
    <row r="1377" spans="1:16" ht="29.25" customHeight="1" x14ac:dyDescent="0.2">
      <c r="A1377" s="306" t="s">
        <v>217</v>
      </c>
      <c r="B1377" s="307"/>
      <c r="C1377" s="308" t="s">
        <v>954</v>
      </c>
      <c r="D1377" s="308"/>
      <c r="E1377" s="93" t="s">
        <v>115</v>
      </c>
      <c r="F1377" s="93" t="s">
        <v>83</v>
      </c>
      <c r="G1377" s="93" t="s">
        <v>358</v>
      </c>
      <c r="H1377" s="93" t="s">
        <v>218</v>
      </c>
      <c r="I1377" s="309">
        <v>174672.4</v>
      </c>
      <c r="J1377" s="309"/>
      <c r="K1377" s="309"/>
      <c r="L1377" s="309">
        <v>148427.92000000001</v>
      </c>
      <c r="M1377" s="309"/>
      <c r="N1377" s="310">
        <v>84.975027537264054</v>
      </c>
      <c r="O1377" s="310"/>
      <c r="P1377" s="310"/>
    </row>
    <row r="1378" spans="1:16" ht="31.5" customHeight="1" x14ac:dyDescent="0.2">
      <c r="A1378" s="423" t="s">
        <v>891</v>
      </c>
      <c r="B1378" s="424"/>
      <c r="C1378" s="352" t="s">
        <v>954</v>
      </c>
      <c r="D1378" s="352"/>
      <c r="E1378" s="96" t="s">
        <v>192</v>
      </c>
      <c r="F1378" s="96"/>
      <c r="G1378" s="96"/>
      <c r="H1378" s="96"/>
      <c r="I1378" s="353">
        <v>350515794.10000002</v>
      </c>
      <c r="J1378" s="353"/>
      <c r="K1378" s="353"/>
      <c r="L1378" s="353">
        <v>349234993.75999999</v>
      </c>
      <c r="M1378" s="353"/>
      <c r="N1378" s="425">
        <v>99.63459554132541</v>
      </c>
      <c r="O1378" s="425"/>
      <c r="P1378" s="425"/>
    </row>
    <row r="1379" spans="1:16" ht="29.25" customHeight="1" x14ac:dyDescent="0.2">
      <c r="A1379" s="420" t="s">
        <v>892</v>
      </c>
      <c r="B1379" s="421"/>
      <c r="C1379" s="375" t="s">
        <v>954</v>
      </c>
      <c r="D1379" s="375"/>
      <c r="E1379" s="97" t="s">
        <v>192</v>
      </c>
      <c r="F1379" s="97" t="s">
        <v>83</v>
      </c>
      <c r="G1379" s="97"/>
      <c r="H1379" s="97"/>
      <c r="I1379" s="376">
        <v>339845804.10000002</v>
      </c>
      <c r="J1379" s="376"/>
      <c r="K1379" s="376"/>
      <c r="L1379" s="376">
        <v>339845804.10000002</v>
      </c>
      <c r="M1379" s="376"/>
      <c r="N1379" s="422">
        <v>100</v>
      </c>
      <c r="O1379" s="422"/>
      <c r="P1379" s="422"/>
    </row>
    <row r="1380" spans="1:16" ht="27" customHeight="1" x14ac:dyDescent="0.2">
      <c r="A1380" s="306" t="s">
        <v>893</v>
      </c>
      <c r="B1380" s="307"/>
      <c r="C1380" s="308" t="s">
        <v>954</v>
      </c>
      <c r="D1380" s="308"/>
      <c r="E1380" s="93" t="s">
        <v>192</v>
      </c>
      <c r="F1380" s="93" t="s">
        <v>83</v>
      </c>
      <c r="G1380" s="93" t="s">
        <v>894</v>
      </c>
      <c r="H1380" s="93"/>
      <c r="I1380" s="309">
        <v>339845804.10000002</v>
      </c>
      <c r="J1380" s="309"/>
      <c r="K1380" s="309"/>
      <c r="L1380" s="309">
        <v>339845804.10000002</v>
      </c>
      <c r="M1380" s="309"/>
      <c r="N1380" s="310">
        <v>100</v>
      </c>
      <c r="O1380" s="310"/>
      <c r="P1380" s="310"/>
    </row>
    <row r="1381" spans="1:16" ht="30" customHeight="1" x14ac:dyDescent="0.2">
      <c r="A1381" s="306" t="s">
        <v>895</v>
      </c>
      <c r="B1381" s="307"/>
      <c r="C1381" s="308" t="s">
        <v>954</v>
      </c>
      <c r="D1381" s="308"/>
      <c r="E1381" s="93" t="s">
        <v>192</v>
      </c>
      <c r="F1381" s="93" t="s">
        <v>83</v>
      </c>
      <c r="G1381" s="93" t="s">
        <v>896</v>
      </c>
      <c r="H1381" s="93"/>
      <c r="I1381" s="309">
        <v>119704196.88</v>
      </c>
      <c r="J1381" s="309"/>
      <c r="K1381" s="309"/>
      <c r="L1381" s="309">
        <v>119704196.88</v>
      </c>
      <c r="M1381" s="309"/>
      <c r="N1381" s="310">
        <v>100</v>
      </c>
      <c r="O1381" s="310"/>
      <c r="P1381" s="310"/>
    </row>
    <row r="1382" spans="1:16" ht="59.25" customHeight="1" x14ac:dyDescent="0.2">
      <c r="A1382" s="306" t="s">
        <v>897</v>
      </c>
      <c r="B1382" s="307"/>
      <c r="C1382" s="308" t="s">
        <v>954</v>
      </c>
      <c r="D1382" s="308"/>
      <c r="E1382" s="93" t="s">
        <v>192</v>
      </c>
      <c r="F1382" s="93" t="s">
        <v>83</v>
      </c>
      <c r="G1382" s="93" t="s">
        <v>898</v>
      </c>
      <c r="H1382" s="93"/>
      <c r="I1382" s="309">
        <v>119704196.88</v>
      </c>
      <c r="J1382" s="309"/>
      <c r="K1382" s="309"/>
      <c r="L1382" s="309">
        <v>119704196.88</v>
      </c>
      <c r="M1382" s="309"/>
      <c r="N1382" s="310">
        <v>100</v>
      </c>
      <c r="O1382" s="310"/>
      <c r="P1382" s="310"/>
    </row>
    <row r="1383" spans="1:16" ht="56.25" customHeight="1" x14ac:dyDescent="0.2">
      <c r="A1383" s="306" t="s">
        <v>901</v>
      </c>
      <c r="B1383" s="307"/>
      <c r="C1383" s="308" t="s">
        <v>954</v>
      </c>
      <c r="D1383" s="308"/>
      <c r="E1383" s="93" t="s">
        <v>192</v>
      </c>
      <c r="F1383" s="93" t="s">
        <v>83</v>
      </c>
      <c r="G1383" s="93" t="s">
        <v>902</v>
      </c>
      <c r="H1383" s="93"/>
      <c r="I1383" s="309">
        <v>119704196.88</v>
      </c>
      <c r="J1383" s="309"/>
      <c r="K1383" s="309"/>
      <c r="L1383" s="309">
        <v>119704196.88</v>
      </c>
      <c r="M1383" s="309"/>
      <c r="N1383" s="310">
        <v>100</v>
      </c>
      <c r="O1383" s="310"/>
      <c r="P1383" s="310"/>
    </row>
    <row r="1384" spans="1:16" ht="45.75" customHeight="1" x14ac:dyDescent="0.2">
      <c r="A1384" s="306" t="s">
        <v>215</v>
      </c>
      <c r="B1384" s="307"/>
      <c r="C1384" s="308" t="s">
        <v>954</v>
      </c>
      <c r="D1384" s="308"/>
      <c r="E1384" s="93" t="s">
        <v>192</v>
      </c>
      <c r="F1384" s="93" t="s">
        <v>83</v>
      </c>
      <c r="G1384" s="93" t="s">
        <v>902</v>
      </c>
      <c r="H1384" s="93" t="s">
        <v>216</v>
      </c>
      <c r="I1384" s="309">
        <v>119704196.88</v>
      </c>
      <c r="J1384" s="309"/>
      <c r="K1384" s="309"/>
      <c r="L1384" s="309">
        <v>119704196.88</v>
      </c>
      <c r="M1384" s="309"/>
      <c r="N1384" s="310">
        <v>100</v>
      </c>
      <c r="O1384" s="310"/>
      <c r="P1384" s="310"/>
    </row>
    <row r="1385" spans="1:16" ht="25.5" customHeight="1" x14ac:dyDescent="0.2">
      <c r="A1385" s="306" t="s">
        <v>217</v>
      </c>
      <c r="B1385" s="307"/>
      <c r="C1385" s="308" t="s">
        <v>954</v>
      </c>
      <c r="D1385" s="308"/>
      <c r="E1385" s="93" t="s">
        <v>192</v>
      </c>
      <c r="F1385" s="93" t="s">
        <v>83</v>
      </c>
      <c r="G1385" s="93" t="s">
        <v>902</v>
      </c>
      <c r="H1385" s="93" t="s">
        <v>218</v>
      </c>
      <c r="I1385" s="309">
        <v>119704196.88</v>
      </c>
      <c r="J1385" s="309"/>
      <c r="K1385" s="309"/>
      <c r="L1385" s="309">
        <v>119704196.88</v>
      </c>
      <c r="M1385" s="309"/>
      <c r="N1385" s="310">
        <v>100</v>
      </c>
      <c r="O1385" s="310"/>
      <c r="P1385" s="310"/>
    </row>
    <row r="1386" spans="1:16" ht="36" customHeight="1" x14ac:dyDescent="0.2">
      <c r="A1386" s="306" t="s">
        <v>903</v>
      </c>
      <c r="B1386" s="307"/>
      <c r="C1386" s="308" t="s">
        <v>954</v>
      </c>
      <c r="D1386" s="308"/>
      <c r="E1386" s="93" t="s">
        <v>192</v>
      </c>
      <c r="F1386" s="93" t="s">
        <v>83</v>
      </c>
      <c r="G1386" s="93" t="s">
        <v>904</v>
      </c>
      <c r="H1386" s="93"/>
      <c r="I1386" s="309">
        <v>220141607.22</v>
      </c>
      <c r="J1386" s="309"/>
      <c r="K1386" s="309"/>
      <c r="L1386" s="309">
        <v>220141607.22</v>
      </c>
      <c r="M1386" s="309"/>
      <c r="N1386" s="310">
        <v>100</v>
      </c>
      <c r="O1386" s="310"/>
      <c r="P1386" s="310"/>
    </row>
    <row r="1387" spans="1:16" ht="38.25" customHeight="1" x14ac:dyDescent="0.2">
      <c r="A1387" s="306" t="s">
        <v>905</v>
      </c>
      <c r="B1387" s="307"/>
      <c r="C1387" s="308" t="s">
        <v>954</v>
      </c>
      <c r="D1387" s="308"/>
      <c r="E1387" s="93" t="s">
        <v>192</v>
      </c>
      <c r="F1387" s="93" t="s">
        <v>83</v>
      </c>
      <c r="G1387" s="93" t="s">
        <v>906</v>
      </c>
      <c r="H1387" s="93"/>
      <c r="I1387" s="309">
        <v>215088607.22</v>
      </c>
      <c r="J1387" s="309"/>
      <c r="K1387" s="309"/>
      <c r="L1387" s="309">
        <v>215088607.22</v>
      </c>
      <c r="M1387" s="309"/>
      <c r="N1387" s="310">
        <v>100</v>
      </c>
      <c r="O1387" s="310"/>
      <c r="P1387" s="310"/>
    </row>
    <row r="1388" spans="1:16" ht="52.5" customHeight="1" x14ac:dyDescent="0.2">
      <c r="A1388" s="306" t="s">
        <v>907</v>
      </c>
      <c r="B1388" s="307"/>
      <c r="C1388" s="308" t="s">
        <v>954</v>
      </c>
      <c r="D1388" s="308"/>
      <c r="E1388" s="93" t="s">
        <v>192</v>
      </c>
      <c r="F1388" s="93" t="s">
        <v>83</v>
      </c>
      <c r="G1388" s="93" t="s">
        <v>908</v>
      </c>
      <c r="H1388" s="93"/>
      <c r="I1388" s="309">
        <v>215088607.22</v>
      </c>
      <c r="J1388" s="309"/>
      <c r="K1388" s="309"/>
      <c r="L1388" s="309">
        <v>215088607.22</v>
      </c>
      <c r="M1388" s="309"/>
      <c r="N1388" s="310">
        <v>100</v>
      </c>
      <c r="O1388" s="310"/>
      <c r="P1388" s="310"/>
    </row>
    <row r="1389" spans="1:16" ht="38.25" customHeight="1" x14ac:dyDescent="0.2">
      <c r="A1389" s="306" t="s">
        <v>215</v>
      </c>
      <c r="B1389" s="307"/>
      <c r="C1389" s="308" t="s">
        <v>954</v>
      </c>
      <c r="D1389" s="308"/>
      <c r="E1389" s="93" t="s">
        <v>192</v>
      </c>
      <c r="F1389" s="93" t="s">
        <v>83</v>
      </c>
      <c r="G1389" s="93" t="s">
        <v>908</v>
      </c>
      <c r="H1389" s="93" t="s">
        <v>216</v>
      </c>
      <c r="I1389" s="309">
        <v>215088607.22</v>
      </c>
      <c r="J1389" s="309"/>
      <c r="K1389" s="309"/>
      <c r="L1389" s="309">
        <v>215088607.22</v>
      </c>
      <c r="M1389" s="309"/>
      <c r="N1389" s="310">
        <v>100</v>
      </c>
      <c r="O1389" s="310"/>
      <c r="P1389" s="310"/>
    </row>
    <row r="1390" spans="1:16" ht="30" customHeight="1" x14ac:dyDescent="0.2">
      <c r="A1390" s="306" t="s">
        <v>217</v>
      </c>
      <c r="B1390" s="307"/>
      <c r="C1390" s="308" t="s">
        <v>954</v>
      </c>
      <c r="D1390" s="308"/>
      <c r="E1390" s="93" t="s">
        <v>192</v>
      </c>
      <c r="F1390" s="93" t="s">
        <v>83</v>
      </c>
      <c r="G1390" s="93" t="s">
        <v>908</v>
      </c>
      <c r="H1390" s="93" t="s">
        <v>218</v>
      </c>
      <c r="I1390" s="309">
        <v>156741755.80000001</v>
      </c>
      <c r="J1390" s="309"/>
      <c r="K1390" s="309"/>
      <c r="L1390" s="309">
        <v>156741755.80000001</v>
      </c>
      <c r="M1390" s="309"/>
      <c r="N1390" s="310">
        <v>100</v>
      </c>
      <c r="O1390" s="310"/>
      <c r="P1390" s="310"/>
    </row>
    <row r="1391" spans="1:16" ht="28.5" customHeight="1" x14ac:dyDescent="0.2">
      <c r="A1391" s="306" t="s">
        <v>231</v>
      </c>
      <c r="B1391" s="307"/>
      <c r="C1391" s="308" t="s">
        <v>954</v>
      </c>
      <c r="D1391" s="308"/>
      <c r="E1391" s="93" t="s">
        <v>192</v>
      </c>
      <c r="F1391" s="93" t="s">
        <v>83</v>
      </c>
      <c r="G1391" s="93" t="s">
        <v>908</v>
      </c>
      <c r="H1391" s="93" t="s">
        <v>232</v>
      </c>
      <c r="I1391" s="309">
        <v>58346851.420000002</v>
      </c>
      <c r="J1391" s="309"/>
      <c r="K1391" s="309"/>
      <c r="L1391" s="309">
        <v>58346851.420000002</v>
      </c>
      <c r="M1391" s="309"/>
      <c r="N1391" s="310">
        <v>100</v>
      </c>
      <c r="O1391" s="310"/>
      <c r="P1391" s="310"/>
    </row>
    <row r="1392" spans="1:16" ht="61.5" customHeight="1" x14ac:dyDescent="0.2">
      <c r="A1392" s="306" t="s">
        <v>909</v>
      </c>
      <c r="B1392" s="307"/>
      <c r="C1392" s="308" t="s">
        <v>954</v>
      </c>
      <c r="D1392" s="308"/>
      <c r="E1392" s="93" t="s">
        <v>192</v>
      </c>
      <c r="F1392" s="93" t="s">
        <v>83</v>
      </c>
      <c r="G1392" s="93" t="s">
        <v>910</v>
      </c>
      <c r="H1392" s="93"/>
      <c r="I1392" s="309">
        <v>5053000</v>
      </c>
      <c r="J1392" s="309"/>
      <c r="K1392" s="309"/>
      <c r="L1392" s="309">
        <v>5053000</v>
      </c>
      <c r="M1392" s="309"/>
      <c r="N1392" s="310">
        <v>100</v>
      </c>
      <c r="O1392" s="310"/>
      <c r="P1392" s="310"/>
    </row>
    <row r="1393" spans="1:16" ht="64.5" customHeight="1" x14ac:dyDescent="0.2">
      <c r="A1393" s="306" t="s">
        <v>911</v>
      </c>
      <c r="B1393" s="307"/>
      <c r="C1393" s="308" t="s">
        <v>954</v>
      </c>
      <c r="D1393" s="308"/>
      <c r="E1393" s="93" t="s">
        <v>192</v>
      </c>
      <c r="F1393" s="93" t="s">
        <v>83</v>
      </c>
      <c r="G1393" s="93" t="s">
        <v>912</v>
      </c>
      <c r="H1393" s="93"/>
      <c r="I1393" s="309">
        <v>4728000</v>
      </c>
      <c r="J1393" s="309"/>
      <c r="K1393" s="309"/>
      <c r="L1393" s="309">
        <v>4728000</v>
      </c>
      <c r="M1393" s="309"/>
      <c r="N1393" s="310">
        <v>100</v>
      </c>
      <c r="O1393" s="310"/>
      <c r="P1393" s="310"/>
    </row>
    <row r="1394" spans="1:16" ht="45.75" customHeight="1" x14ac:dyDescent="0.2">
      <c r="A1394" s="306" t="s">
        <v>215</v>
      </c>
      <c r="B1394" s="307"/>
      <c r="C1394" s="308" t="s">
        <v>954</v>
      </c>
      <c r="D1394" s="308"/>
      <c r="E1394" s="93" t="s">
        <v>192</v>
      </c>
      <c r="F1394" s="93" t="s">
        <v>83</v>
      </c>
      <c r="G1394" s="93" t="s">
        <v>912</v>
      </c>
      <c r="H1394" s="93" t="s">
        <v>216</v>
      </c>
      <c r="I1394" s="309">
        <v>4728000</v>
      </c>
      <c r="J1394" s="309"/>
      <c r="K1394" s="309"/>
      <c r="L1394" s="309">
        <v>4728000</v>
      </c>
      <c r="M1394" s="309"/>
      <c r="N1394" s="310">
        <v>100</v>
      </c>
      <c r="O1394" s="310"/>
      <c r="P1394" s="310"/>
    </row>
    <row r="1395" spans="1:16" ht="31.5" customHeight="1" x14ac:dyDescent="0.2">
      <c r="A1395" s="306" t="s">
        <v>217</v>
      </c>
      <c r="B1395" s="307"/>
      <c r="C1395" s="308" t="s">
        <v>954</v>
      </c>
      <c r="D1395" s="308"/>
      <c r="E1395" s="93" t="s">
        <v>192</v>
      </c>
      <c r="F1395" s="93" t="s">
        <v>83</v>
      </c>
      <c r="G1395" s="93" t="s">
        <v>912</v>
      </c>
      <c r="H1395" s="93" t="s">
        <v>218</v>
      </c>
      <c r="I1395" s="309">
        <v>2722929</v>
      </c>
      <c r="J1395" s="309"/>
      <c r="K1395" s="309"/>
      <c r="L1395" s="309">
        <v>2722929</v>
      </c>
      <c r="M1395" s="309"/>
      <c r="N1395" s="310">
        <v>100</v>
      </c>
      <c r="O1395" s="310"/>
      <c r="P1395" s="310"/>
    </row>
    <row r="1396" spans="1:16" ht="27.75" customHeight="1" x14ac:dyDescent="0.2">
      <c r="A1396" s="306" t="s">
        <v>231</v>
      </c>
      <c r="B1396" s="307"/>
      <c r="C1396" s="308" t="s">
        <v>954</v>
      </c>
      <c r="D1396" s="308"/>
      <c r="E1396" s="93" t="s">
        <v>192</v>
      </c>
      <c r="F1396" s="93" t="s">
        <v>83</v>
      </c>
      <c r="G1396" s="93" t="s">
        <v>912</v>
      </c>
      <c r="H1396" s="93" t="s">
        <v>232</v>
      </c>
      <c r="I1396" s="309">
        <v>2005071</v>
      </c>
      <c r="J1396" s="309"/>
      <c r="K1396" s="309"/>
      <c r="L1396" s="309">
        <v>2005071</v>
      </c>
      <c r="M1396" s="309"/>
      <c r="N1396" s="310">
        <v>100</v>
      </c>
      <c r="O1396" s="310"/>
      <c r="P1396" s="310"/>
    </row>
    <row r="1397" spans="1:16" ht="54.75" customHeight="1" x14ac:dyDescent="0.2">
      <c r="A1397" s="306" t="s">
        <v>913</v>
      </c>
      <c r="B1397" s="307"/>
      <c r="C1397" s="308" t="s">
        <v>954</v>
      </c>
      <c r="D1397" s="308"/>
      <c r="E1397" s="93" t="s">
        <v>192</v>
      </c>
      <c r="F1397" s="93" t="s">
        <v>83</v>
      </c>
      <c r="G1397" s="93" t="s">
        <v>914</v>
      </c>
      <c r="H1397" s="93"/>
      <c r="I1397" s="309">
        <v>325000</v>
      </c>
      <c r="J1397" s="309"/>
      <c r="K1397" s="309"/>
      <c r="L1397" s="309">
        <v>325000</v>
      </c>
      <c r="M1397" s="309"/>
      <c r="N1397" s="310">
        <v>100</v>
      </c>
      <c r="O1397" s="310"/>
      <c r="P1397" s="310"/>
    </row>
    <row r="1398" spans="1:16" ht="40.5" customHeight="1" x14ac:dyDescent="0.2">
      <c r="A1398" s="306" t="s">
        <v>215</v>
      </c>
      <c r="B1398" s="307"/>
      <c r="C1398" s="308" t="s">
        <v>954</v>
      </c>
      <c r="D1398" s="308"/>
      <c r="E1398" s="93" t="s">
        <v>192</v>
      </c>
      <c r="F1398" s="93" t="s">
        <v>83</v>
      </c>
      <c r="G1398" s="93" t="s">
        <v>914</v>
      </c>
      <c r="H1398" s="93" t="s">
        <v>216</v>
      </c>
      <c r="I1398" s="309">
        <v>325000</v>
      </c>
      <c r="J1398" s="309"/>
      <c r="K1398" s="309"/>
      <c r="L1398" s="309">
        <v>325000</v>
      </c>
      <c r="M1398" s="309"/>
      <c r="N1398" s="310">
        <v>100</v>
      </c>
      <c r="O1398" s="310"/>
      <c r="P1398" s="310"/>
    </row>
    <row r="1399" spans="1:16" ht="23.25" customHeight="1" x14ac:dyDescent="0.2">
      <c r="A1399" s="306" t="s">
        <v>217</v>
      </c>
      <c r="B1399" s="307"/>
      <c r="C1399" s="308" t="s">
        <v>954</v>
      </c>
      <c r="D1399" s="308"/>
      <c r="E1399" s="93" t="s">
        <v>192</v>
      </c>
      <c r="F1399" s="93" t="s">
        <v>83</v>
      </c>
      <c r="G1399" s="93" t="s">
        <v>914</v>
      </c>
      <c r="H1399" s="93" t="s">
        <v>218</v>
      </c>
      <c r="I1399" s="309">
        <v>260000</v>
      </c>
      <c r="J1399" s="309"/>
      <c r="K1399" s="309"/>
      <c r="L1399" s="309">
        <v>260000</v>
      </c>
      <c r="M1399" s="309"/>
      <c r="N1399" s="310">
        <v>100</v>
      </c>
      <c r="O1399" s="310"/>
      <c r="P1399" s="310"/>
    </row>
    <row r="1400" spans="1:16" ht="32.25" customHeight="1" x14ac:dyDescent="0.2">
      <c r="A1400" s="306" t="s">
        <v>231</v>
      </c>
      <c r="B1400" s="307"/>
      <c r="C1400" s="308" t="s">
        <v>954</v>
      </c>
      <c r="D1400" s="308"/>
      <c r="E1400" s="93" t="s">
        <v>192</v>
      </c>
      <c r="F1400" s="93" t="s">
        <v>83</v>
      </c>
      <c r="G1400" s="93" t="s">
        <v>914</v>
      </c>
      <c r="H1400" s="93" t="s">
        <v>232</v>
      </c>
      <c r="I1400" s="309">
        <v>65000</v>
      </c>
      <c r="J1400" s="309"/>
      <c r="K1400" s="309"/>
      <c r="L1400" s="309">
        <v>65000</v>
      </c>
      <c r="M1400" s="309"/>
      <c r="N1400" s="310">
        <v>100</v>
      </c>
      <c r="O1400" s="310"/>
      <c r="P1400" s="310"/>
    </row>
    <row r="1401" spans="1:16" ht="24" customHeight="1" x14ac:dyDescent="0.2">
      <c r="A1401" s="420" t="s">
        <v>915</v>
      </c>
      <c r="B1401" s="421"/>
      <c r="C1401" s="375" t="s">
        <v>954</v>
      </c>
      <c r="D1401" s="375"/>
      <c r="E1401" s="97" t="s">
        <v>192</v>
      </c>
      <c r="F1401" s="97" t="s">
        <v>85</v>
      </c>
      <c r="G1401" s="97"/>
      <c r="H1401" s="97"/>
      <c r="I1401" s="376">
        <v>10669990</v>
      </c>
      <c r="J1401" s="376"/>
      <c r="K1401" s="376"/>
      <c r="L1401" s="376">
        <v>9389189.6600000001</v>
      </c>
      <c r="M1401" s="376"/>
      <c r="N1401" s="422">
        <v>87.996236734992252</v>
      </c>
      <c r="O1401" s="422"/>
      <c r="P1401" s="422"/>
    </row>
    <row r="1402" spans="1:16" ht="24.75" customHeight="1" x14ac:dyDescent="0.2">
      <c r="A1402" s="306" t="s">
        <v>893</v>
      </c>
      <c r="B1402" s="307"/>
      <c r="C1402" s="308" t="s">
        <v>954</v>
      </c>
      <c r="D1402" s="308"/>
      <c r="E1402" s="93" t="s">
        <v>192</v>
      </c>
      <c r="F1402" s="93" t="s">
        <v>85</v>
      </c>
      <c r="G1402" s="93" t="s">
        <v>894</v>
      </c>
      <c r="H1402" s="93"/>
      <c r="I1402" s="309">
        <v>10669990</v>
      </c>
      <c r="J1402" s="309"/>
      <c r="K1402" s="309"/>
      <c r="L1402" s="309">
        <v>9389189.6600000001</v>
      </c>
      <c r="M1402" s="309"/>
      <c r="N1402" s="310">
        <v>87.996236734992252</v>
      </c>
      <c r="O1402" s="310"/>
      <c r="P1402" s="310"/>
    </row>
    <row r="1403" spans="1:16" ht="33.75" customHeight="1" x14ac:dyDescent="0.2">
      <c r="A1403" s="306" t="s">
        <v>895</v>
      </c>
      <c r="B1403" s="307"/>
      <c r="C1403" s="308" t="s">
        <v>954</v>
      </c>
      <c r="D1403" s="308"/>
      <c r="E1403" s="93" t="s">
        <v>192</v>
      </c>
      <c r="F1403" s="93" t="s">
        <v>85</v>
      </c>
      <c r="G1403" s="93" t="s">
        <v>896</v>
      </c>
      <c r="H1403" s="93"/>
      <c r="I1403" s="309">
        <v>10669990</v>
      </c>
      <c r="J1403" s="309"/>
      <c r="K1403" s="309"/>
      <c r="L1403" s="309">
        <v>9389189.6600000001</v>
      </c>
      <c r="M1403" s="309"/>
      <c r="N1403" s="310">
        <v>87.996236734992252</v>
      </c>
      <c r="O1403" s="310"/>
      <c r="P1403" s="310"/>
    </row>
    <row r="1404" spans="1:16" ht="68.25" customHeight="1" x14ac:dyDescent="0.2">
      <c r="A1404" s="306" t="s">
        <v>897</v>
      </c>
      <c r="B1404" s="307"/>
      <c r="C1404" s="308" t="s">
        <v>954</v>
      </c>
      <c r="D1404" s="308"/>
      <c r="E1404" s="93" t="s">
        <v>192</v>
      </c>
      <c r="F1404" s="93" t="s">
        <v>85</v>
      </c>
      <c r="G1404" s="93" t="s">
        <v>898</v>
      </c>
      <c r="H1404" s="93"/>
      <c r="I1404" s="309">
        <v>10669990</v>
      </c>
      <c r="J1404" s="309"/>
      <c r="K1404" s="309"/>
      <c r="L1404" s="309">
        <v>9389189.6600000001</v>
      </c>
      <c r="M1404" s="309"/>
      <c r="N1404" s="310">
        <v>87.996236734992252</v>
      </c>
      <c r="O1404" s="310"/>
      <c r="P1404" s="310"/>
    </row>
    <row r="1405" spans="1:16" ht="47.25" customHeight="1" x14ac:dyDescent="0.2">
      <c r="A1405" s="306" t="s">
        <v>916</v>
      </c>
      <c r="B1405" s="307"/>
      <c r="C1405" s="308" t="s">
        <v>954</v>
      </c>
      <c r="D1405" s="308"/>
      <c r="E1405" s="93" t="s">
        <v>192</v>
      </c>
      <c r="F1405" s="93" t="s">
        <v>85</v>
      </c>
      <c r="G1405" s="93" t="s">
        <v>917</v>
      </c>
      <c r="H1405" s="93"/>
      <c r="I1405" s="309">
        <v>10669990</v>
      </c>
      <c r="J1405" s="309"/>
      <c r="K1405" s="309"/>
      <c r="L1405" s="309">
        <v>9389189.6600000001</v>
      </c>
      <c r="M1405" s="309"/>
      <c r="N1405" s="310">
        <v>87.996236734992252</v>
      </c>
      <c r="O1405" s="310"/>
      <c r="P1405" s="310"/>
    </row>
    <row r="1406" spans="1:16" ht="77.25" customHeight="1" x14ac:dyDescent="0.2">
      <c r="A1406" s="306" t="s">
        <v>94</v>
      </c>
      <c r="B1406" s="307"/>
      <c r="C1406" s="308" t="s">
        <v>954</v>
      </c>
      <c r="D1406" s="308"/>
      <c r="E1406" s="93" t="s">
        <v>192</v>
      </c>
      <c r="F1406" s="93" t="s">
        <v>85</v>
      </c>
      <c r="G1406" s="93" t="s">
        <v>917</v>
      </c>
      <c r="H1406" s="93" t="s">
        <v>95</v>
      </c>
      <c r="I1406" s="309">
        <v>4563700</v>
      </c>
      <c r="J1406" s="309"/>
      <c r="K1406" s="309"/>
      <c r="L1406" s="309">
        <v>3885501.4</v>
      </c>
      <c r="M1406" s="309"/>
      <c r="N1406" s="310">
        <v>85.139281723163222</v>
      </c>
      <c r="O1406" s="310"/>
      <c r="P1406" s="310"/>
    </row>
    <row r="1407" spans="1:16" ht="39" customHeight="1" x14ac:dyDescent="0.2">
      <c r="A1407" s="306" t="s">
        <v>209</v>
      </c>
      <c r="B1407" s="307"/>
      <c r="C1407" s="308" t="s">
        <v>954</v>
      </c>
      <c r="D1407" s="308"/>
      <c r="E1407" s="93" t="s">
        <v>192</v>
      </c>
      <c r="F1407" s="93" t="s">
        <v>85</v>
      </c>
      <c r="G1407" s="93" t="s">
        <v>917</v>
      </c>
      <c r="H1407" s="93" t="s">
        <v>210</v>
      </c>
      <c r="I1407" s="309">
        <v>4563700</v>
      </c>
      <c r="J1407" s="309"/>
      <c r="K1407" s="309"/>
      <c r="L1407" s="309">
        <v>3885501.4</v>
      </c>
      <c r="M1407" s="309"/>
      <c r="N1407" s="310">
        <v>85.139281723163222</v>
      </c>
      <c r="O1407" s="310"/>
      <c r="P1407" s="310"/>
    </row>
    <row r="1408" spans="1:16" ht="41.25" customHeight="1" x14ac:dyDescent="0.2">
      <c r="A1408" s="306" t="s">
        <v>110</v>
      </c>
      <c r="B1408" s="307"/>
      <c r="C1408" s="308" t="s">
        <v>954</v>
      </c>
      <c r="D1408" s="308"/>
      <c r="E1408" s="93" t="s">
        <v>192</v>
      </c>
      <c r="F1408" s="93" t="s">
        <v>85</v>
      </c>
      <c r="G1408" s="93" t="s">
        <v>917</v>
      </c>
      <c r="H1408" s="93" t="s">
        <v>111</v>
      </c>
      <c r="I1408" s="309">
        <v>4797290</v>
      </c>
      <c r="J1408" s="309"/>
      <c r="K1408" s="309"/>
      <c r="L1408" s="309">
        <v>4194688.26</v>
      </c>
      <c r="M1408" s="309"/>
      <c r="N1408" s="310">
        <v>87.438705185636053</v>
      </c>
      <c r="O1408" s="310"/>
      <c r="P1408" s="310"/>
    </row>
    <row r="1409" spans="1:16" ht="45.75" customHeight="1" x14ac:dyDescent="0.2">
      <c r="A1409" s="306" t="s">
        <v>112</v>
      </c>
      <c r="B1409" s="307"/>
      <c r="C1409" s="308" t="s">
        <v>954</v>
      </c>
      <c r="D1409" s="308"/>
      <c r="E1409" s="93" t="s">
        <v>192</v>
      </c>
      <c r="F1409" s="93" t="s">
        <v>85</v>
      </c>
      <c r="G1409" s="93" t="s">
        <v>917</v>
      </c>
      <c r="H1409" s="93" t="s">
        <v>113</v>
      </c>
      <c r="I1409" s="309">
        <v>4797290</v>
      </c>
      <c r="J1409" s="309"/>
      <c r="K1409" s="309"/>
      <c r="L1409" s="309">
        <v>4194688.26</v>
      </c>
      <c r="M1409" s="309"/>
      <c r="N1409" s="310">
        <v>87.438705185636053</v>
      </c>
      <c r="O1409" s="310"/>
      <c r="P1409" s="310"/>
    </row>
    <row r="1410" spans="1:16" ht="41.25" customHeight="1" x14ac:dyDescent="0.2">
      <c r="A1410" s="306" t="s">
        <v>147</v>
      </c>
      <c r="B1410" s="307"/>
      <c r="C1410" s="308" t="s">
        <v>954</v>
      </c>
      <c r="D1410" s="308"/>
      <c r="E1410" s="93" t="s">
        <v>192</v>
      </c>
      <c r="F1410" s="93" t="s">
        <v>85</v>
      </c>
      <c r="G1410" s="93" t="s">
        <v>917</v>
      </c>
      <c r="H1410" s="93" t="s">
        <v>148</v>
      </c>
      <c r="I1410" s="309">
        <v>1309000</v>
      </c>
      <c r="J1410" s="309"/>
      <c r="K1410" s="309"/>
      <c r="L1410" s="309">
        <v>1309000</v>
      </c>
      <c r="M1410" s="309"/>
      <c r="N1410" s="310">
        <v>100</v>
      </c>
      <c r="O1410" s="310"/>
      <c r="P1410" s="310"/>
    </row>
    <row r="1411" spans="1:16" ht="34.5" customHeight="1" thickBot="1" x14ac:dyDescent="0.25">
      <c r="A1411" s="306" t="s">
        <v>918</v>
      </c>
      <c r="B1411" s="307"/>
      <c r="C1411" s="308" t="s">
        <v>954</v>
      </c>
      <c r="D1411" s="308"/>
      <c r="E1411" s="93" t="s">
        <v>192</v>
      </c>
      <c r="F1411" s="93" t="s">
        <v>85</v>
      </c>
      <c r="G1411" s="93" t="s">
        <v>917</v>
      </c>
      <c r="H1411" s="93" t="s">
        <v>919</v>
      </c>
      <c r="I1411" s="309">
        <v>1309000</v>
      </c>
      <c r="J1411" s="309"/>
      <c r="K1411" s="309"/>
      <c r="L1411" s="309">
        <v>1309000</v>
      </c>
      <c r="M1411" s="309"/>
      <c r="N1411" s="310">
        <v>100</v>
      </c>
      <c r="O1411" s="310"/>
      <c r="P1411" s="310"/>
    </row>
    <row r="1412" spans="1:16" ht="37.5" customHeight="1" thickBot="1" x14ac:dyDescent="0.25">
      <c r="A1412" s="393" t="s">
        <v>5</v>
      </c>
      <c r="B1412" s="394"/>
      <c r="C1412" s="394"/>
      <c r="D1412" s="394"/>
      <c r="E1412" s="394"/>
      <c r="F1412" s="394"/>
      <c r="G1412" s="394"/>
      <c r="H1412" s="394"/>
      <c r="I1412" s="395">
        <v>20498448997.360001</v>
      </c>
      <c r="J1412" s="395"/>
      <c r="K1412" s="395"/>
      <c r="L1412" s="396">
        <v>19823955306.27</v>
      </c>
      <c r="M1412" s="396"/>
      <c r="N1412" s="397">
        <v>96.709537920762358</v>
      </c>
      <c r="O1412" s="397"/>
      <c r="P1412" s="397"/>
    </row>
    <row r="1413" spans="1:16" ht="17.25" customHeight="1" x14ac:dyDescent="0.2">
      <c r="A1413" s="83"/>
      <c r="B1413" s="100"/>
      <c r="C1413" s="85"/>
      <c r="D1413" s="418"/>
      <c r="E1413" s="418"/>
      <c r="F1413" s="418"/>
      <c r="G1413" s="389"/>
      <c r="H1413" s="389"/>
      <c r="I1413" s="389"/>
      <c r="J1413" s="98"/>
      <c r="K1413" s="419"/>
      <c r="L1413" s="419"/>
      <c r="M1413" s="419"/>
      <c r="N1413" s="419"/>
      <c r="O1413" s="98"/>
      <c r="P1413" s="278"/>
    </row>
    <row r="1414" spans="1:16" ht="15" customHeight="1" x14ac:dyDescent="0.2">
      <c r="A1414" s="98"/>
      <c r="B1414" s="99"/>
      <c r="C1414" s="99"/>
      <c r="D1414" s="388"/>
      <c r="E1414" s="388"/>
      <c r="F1414" s="388"/>
      <c r="G1414" s="388"/>
      <c r="H1414" s="388"/>
      <c r="I1414" s="388"/>
      <c r="J1414" s="98"/>
      <c r="K1414" s="390"/>
      <c r="L1414" s="390"/>
      <c r="M1414" s="390"/>
      <c r="N1414" s="390"/>
      <c r="O1414" s="98"/>
      <c r="P1414" s="277"/>
    </row>
    <row r="1415" spans="1:16" ht="23.25" customHeight="1" x14ac:dyDescent="0.2">
      <c r="A1415" s="116" t="s">
        <v>938</v>
      </c>
      <c r="B1415" s="116"/>
      <c r="C1415" s="116"/>
      <c r="D1415" s="116"/>
      <c r="E1415" s="116"/>
      <c r="F1415" s="116"/>
      <c r="G1415" s="116"/>
      <c r="H1415" s="116"/>
      <c r="I1415" s="417">
        <v>80000</v>
      </c>
      <c r="J1415" s="417"/>
      <c r="K1415" s="417"/>
      <c r="L1415" s="417">
        <v>75083.5</v>
      </c>
      <c r="M1415" s="417"/>
      <c r="N1415" s="417">
        <f>(L1415/I1415)*100</f>
        <v>93.854375000000005</v>
      </c>
      <c r="O1415" s="417"/>
    </row>
  </sheetData>
  <mergeCells count="7050">
    <mergeCell ref="A1:P2"/>
    <mergeCell ref="A3:P3"/>
    <mergeCell ref="A4:P4"/>
    <mergeCell ref="A5:B5"/>
    <mergeCell ref="C5:D5"/>
    <mergeCell ref="I5:K5"/>
    <mergeCell ref="L5:M5"/>
    <mergeCell ref="N5:P5"/>
    <mergeCell ref="A8:B8"/>
    <mergeCell ref="C8:D8"/>
    <mergeCell ref="I8:K8"/>
    <mergeCell ref="L8:M8"/>
    <mergeCell ref="N8:P8"/>
    <mergeCell ref="A9:B9"/>
    <mergeCell ref="C9:D9"/>
    <mergeCell ref="I9:K9"/>
    <mergeCell ref="L9:M9"/>
    <mergeCell ref="N9:P9"/>
    <mergeCell ref="A6:B6"/>
    <mergeCell ref="C6:D6"/>
    <mergeCell ref="I6:K6"/>
    <mergeCell ref="L6:M6"/>
    <mergeCell ref="N6:P6"/>
    <mergeCell ref="A7:B7"/>
    <mergeCell ref="C7:D7"/>
    <mergeCell ref="I7:K7"/>
    <mergeCell ref="L7:M7"/>
    <mergeCell ref="N7:P7"/>
    <mergeCell ref="A12:B12"/>
    <mergeCell ref="C12:D12"/>
    <mergeCell ref="I12:K12"/>
    <mergeCell ref="L12:M12"/>
    <mergeCell ref="N12:P12"/>
    <mergeCell ref="A13:B13"/>
    <mergeCell ref="C13:D13"/>
    <mergeCell ref="I13:K13"/>
    <mergeCell ref="L13:M13"/>
    <mergeCell ref="N13:P13"/>
    <mergeCell ref="A10:B10"/>
    <mergeCell ref="C10:D10"/>
    <mergeCell ref="I10:K10"/>
    <mergeCell ref="L10:M10"/>
    <mergeCell ref="N10:P10"/>
    <mergeCell ref="A11:B11"/>
    <mergeCell ref="C11:D11"/>
    <mergeCell ref="I11:K11"/>
    <mergeCell ref="L11:M11"/>
    <mergeCell ref="N11:P11"/>
    <mergeCell ref="A16:B16"/>
    <mergeCell ref="C16:D16"/>
    <mergeCell ref="I16:K16"/>
    <mergeCell ref="L16:M16"/>
    <mergeCell ref="N16:P16"/>
    <mergeCell ref="A17:B17"/>
    <mergeCell ref="C17:D17"/>
    <mergeCell ref="I17:K17"/>
    <mergeCell ref="L17:M17"/>
    <mergeCell ref="N17:P17"/>
    <mergeCell ref="A14:B14"/>
    <mergeCell ref="C14:D14"/>
    <mergeCell ref="I14:K14"/>
    <mergeCell ref="L14:M14"/>
    <mergeCell ref="N14:P14"/>
    <mergeCell ref="A15:B15"/>
    <mergeCell ref="C15:D15"/>
    <mergeCell ref="I15:K15"/>
    <mergeCell ref="L15:M15"/>
    <mergeCell ref="N15:P15"/>
    <mergeCell ref="A20:B20"/>
    <mergeCell ref="C20:D20"/>
    <mergeCell ref="I20:K20"/>
    <mergeCell ref="L20:M20"/>
    <mergeCell ref="N20:P20"/>
    <mergeCell ref="A21:B21"/>
    <mergeCell ref="C21:D21"/>
    <mergeCell ref="I21:K21"/>
    <mergeCell ref="L21:M21"/>
    <mergeCell ref="N21:P21"/>
    <mergeCell ref="A18:B18"/>
    <mergeCell ref="C18:D18"/>
    <mergeCell ref="I18:K18"/>
    <mergeCell ref="L18:M18"/>
    <mergeCell ref="N18:P18"/>
    <mergeCell ref="A19:B19"/>
    <mergeCell ref="C19:D19"/>
    <mergeCell ref="I19:K19"/>
    <mergeCell ref="L19:M19"/>
    <mergeCell ref="N19:P19"/>
    <mergeCell ref="A24:B24"/>
    <mergeCell ref="C24:D24"/>
    <mergeCell ref="I24:K24"/>
    <mergeCell ref="L24:M24"/>
    <mergeCell ref="N24:P24"/>
    <mergeCell ref="A25:B25"/>
    <mergeCell ref="C25:D25"/>
    <mergeCell ref="I25:K25"/>
    <mergeCell ref="L25:M25"/>
    <mergeCell ref="N25:P25"/>
    <mergeCell ref="A22:B22"/>
    <mergeCell ref="C22:D22"/>
    <mergeCell ref="I22:K22"/>
    <mergeCell ref="L22:M22"/>
    <mergeCell ref="N22:P22"/>
    <mergeCell ref="A23:B23"/>
    <mergeCell ref="C23:D23"/>
    <mergeCell ref="I23:K23"/>
    <mergeCell ref="L23:M23"/>
    <mergeCell ref="N23:P23"/>
    <mergeCell ref="A28:B28"/>
    <mergeCell ref="C28:D28"/>
    <mergeCell ref="I28:K28"/>
    <mergeCell ref="L28:M28"/>
    <mergeCell ref="N28:P28"/>
    <mergeCell ref="A29:B29"/>
    <mergeCell ref="C29:D29"/>
    <mergeCell ref="I29:K29"/>
    <mergeCell ref="L29:M29"/>
    <mergeCell ref="N29:P29"/>
    <mergeCell ref="A26:B26"/>
    <mergeCell ref="C26:D26"/>
    <mergeCell ref="I26:K26"/>
    <mergeCell ref="L26:M26"/>
    <mergeCell ref="N26:P26"/>
    <mergeCell ref="A27:B27"/>
    <mergeCell ref="C27:D27"/>
    <mergeCell ref="I27:K27"/>
    <mergeCell ref="L27:M27"/>
    <mergeCell ref="N27:P27"/>
    <mergeCell ref="A32:B32"/>
    <mergeCell ref="C32:D32"/>
    <mergeCell ref="I32:K32"/>
    <mergeCell ref="L32:M32"/>
    <mergeCell ref="N32:P32"/>
    <mergeCell ref="A33:B33"/>
    <mergeCell ref="C33:D33"/>
    <mergeCell ref="I33:K33"/>
    <mergeCell ref="L33:M33"/>
    <mergeCell ref="N33:P33"/>
    <mergeCell ref="A30:B30"/>
    <mergeCell ref="C30:D30"/>
    <mergeCell ref="I30:K30"/>
    <mergeCell ref="L30:M30"/>
    <mergeCell ref="N30:P30"/>
    <mergeCell ref="A31:B31"/>
    <mergeCell ref="C31:D31"/>
    <mergeCell ref="I31:K31"/>
    <mergeCell ref="L31:M31"/>
    <mergeCell ref="N31:P31"/>
    <mergeCell ref="A36:B36"/>
    <mergeCell ref="C36:D36"/>
    <mergeCell ref="I36:K36"/>
    <mergeCell ref="L36:M36"/>
    <mergeCell ref="N36:P36"/>
    <mergeCell ref="A37:B37"/>
    <mergeCell ref="C37:D37"/>
    <mergeCell ref="I37:K37"/>
    <mergeCell ref="L37:M37"/>
    <mergeCell ref="N37:P37"/>
    <mergeCell ref="A34:B34"/>
    <mergeCell ref="C34:D34"/>
    <mergeCell ref="I34:K34"/>
    <mergeCell ref="L34:M34"/>
    <mergeCell ref="N34:P34"/>
    <mergeCell ref="A35:B35"/>
    <mergeCell ref="C35:D35"/>
    <mergeCell ref="I35:K35"/>
    <mergeCell ref="L35:M35"/>
    <mergeCell ref="N35:P35"/>
    <mergeCell ref="A40:B40"/>
    <mergeCell ref="C40:D40"/>
    <mergeCell ref="I40:K40"/>
    <mergeCell ref="L40:M40"/>
    <mergeCell ref="N40:P40"/>
    <mergeCell ref="A41:B41"/>
    <mergeCell ref="C41:D41"/>
    <mergeCell ref="I41:K41"/>
    <mergeCell ref="L41:M41"/>
    <mergeCell ref="N41:P41"/>
    <mergeCell ref="A38:B38"/>
    <mergeCell ref="C38:D38"/>
    <mergeCell ref="I38:K38"/>
    <mergeCell ref="L38:M38"/>
    <mergeCell ref="N38:P38"/>
    <mergeCell ref="A39:B39"/>
    <mergeCell ref="C39:D39"/>
    <mergeCell ref="I39:K39"/>
    <mergeCell ref="L39:M39"/>
    <mergeCell ref="N39:P39"/>
    <mergeCell ref="A44:B44"/>
    <mergeCell ref="C44:D44"/>
    <mergeCell ref="I44:K44"/>
    <mergeCell ref="L44:M44"/>
    <mergeCell ref="N44:P44"/>
    <mergeCell ref="A45:B45"/>
    <mergeCell ref="C45:D45"/>
    <mergeCell ref="I45:K45"/>
    <mergeCell ref="L45:M45"/>
    <mergeCell ref="N45:P45"/>
    <mergeCell ref="A42:B42"/>
    <mergeCell ref="C42:D42"/>
    <mergeCell ref="I42:K42"/>
    <mergeCell ref="L42:M42"/>
    <mergeCell ref="N42:P42"/>
    <mergeCell ref="A43:B43"/>
    <mergeCell ref="C43:D43"/>
    <mergeCell ref="I43:K43"/>
    <mergeCell ref="L43:M43"/>
    <mergeCell ref="N43:P43"/>
    <mergeCell ref="A48:B48"/>
    <mergeCell ref="C48:D48"/>
    <mergeCell ref="I48:K48"/>
    <mergeCell ref="L48:M48"/>
    <mergeCell ref="N48:P48"/>
    <mergeCell ref="A49:B49"/>
    <mergeCell ref="C49:D49"/>
    <mergeCell ref="I49:K49"/>
    <mergeCell ref="L49:M49"/>
    <mergeCell ref="N49:P49"/>
    <mergeCell ref="A46:B46"/>
    <mergeCell ref="C46:D46"/>
    <mergeCell ref="I46:K46"/>
    <mergeCell ref="L46:M46"/>
    <mergeCell ref="N46:P46"/>
    <mergeCell ref="A47:B47"/>
    <mergeCell ref="C47:D47"/>
    <mergeCell ref="I47:K47"/>
    <mergeCell ref="L47:M47"/>
    <mergeCell ref="N47:P47"/>
    <mergeCell ref="A52:B52"/>
    <mergeCell ref="C52:D52"/>
    <mergeCell ref="I52:K52"/>
    <mergeCell ref="L52:M52"/>
    <mergeCell ref="N52:P52"/>
    <mergeCell ref="A53:B53"/>
    <mergeCell ref="C53:D53"/>
    <mergeCell ref="I53:K53"/>
    <mergeCell ref="L53:M53"/>
    <mergeCell ref="N53:P53"/>
    <mergeCell ref="A50:B50"/>
    <mergeCell ref="C50:D50"/>
    <mergeCell ref="I50:K50"/>
    <mergeCell ref="L50:M50"/>
    <mergeCell ref="N50:P50"/>
    <mergeCell ref="A51:B51"/>
    <mergeCell ref="C51:D51"/>
    <mergeCell ref="I51:K51"/>
    <mergeCell ref="L51:M51"/>
    <mergeCell ref="N51:P51"/>
    <mergeCell ref="A56:B56"/>
    <mergeCell ref="C56:D56"/>
    <mergeCell ref="I56:K56"/>
    <mergeCell ref="L56:M56"/>
    <mergeCell ref="N56:P56"/>
    <mergeCell ref="A57:B57"/>
    <mergeCell ref="C57:D57"/>
    <mergeCell ref="I57:K57"/>
    <mergeCell ref="L57:M57"/>
    <mergeCell ref="N57:P57"/>
    <mergeCell ref="A54:B54"/>
    <mergeCell ref="C54:D54"/>
    <mergeCell ref="I54:K54"/>
    <mergeCell ref="L54:M54"/>
    <mergeCell ref="N54:P54"/>
    <mergeCell ref="A55:B55"/>
    <mergeCell ref="C55:D55"/>
    <mergeCell ref="I55:K55"/>
    <mergeCell ref="L55:M55"/>
    <mergeCell ref="N55:P55"/>
    <mergeCell ref="A60:B60"/>
    <mergeCell ref="C60:D60"/>
    <mergeCell ref="I60:K60"/>
    <mergeCell ref="L60:M60"/>
    <mergeCell ref="N60:P60"/>
    <mergeCell ref="A61:B61"/>
    <mergeCell ref="C61:D61"/>
    <mergeCell ref="I61:K61"/>
    <mergeCell ref="L61:M61"/>
    <mergeCell ref="N61:P61"/>
    <mergeCell ref="A58:B58"/>
    <mergeCell ref="C58:D58"/>
    <mergeCell ref="I58:K58"/>
    <mergeCell ref="L58:M58"/>
    <mergeCell ref="N58:P58"/>
    <mergeCell ref="A59:B59"/>
    <mergeCell ref="C59:D59"/>
    <mergeCell ref="I59:K59"/>
    <mergeCell ref="L59:M59"/>
    <mergeCell ref="N59:P59"/>
    <mergeCell ref="A64:B64"/>
    <mergeCell ref="C64:D64"/>
    <mergeCell ref="I64:K64"/>
    <mergeCell ref="L64:M64"/>
    <mergeCell ref="N64:P64"/>
    <mergeCell ref="A65:B65"/>
    <mergeCell ref="C65:D65"/>
    <mergeCell ref="I65:K65"/>
    <mergeCell ref="L65:M65"/>
    <mergeCell ref="N65:P65"/>
    <mergeCell ref="A62:B62"/>
    <mergeCell ref="C62:D62"/>
    <mergeCell ref="I62:K62"/>
    <mergeCell ref="L62:M62"/>
    <mergeCell ref="N62:P62"/>
    <mergeCell ref="A63:B63"/>
    <mergeCell ref="C63:D63"/>
    <mergeCell ref="I63:K63"/>
    <mergeCell ref="L63:M63"/>
    <mergeCell ref="N63:P63"/>
    <mergeCell ref="A68:B68"/>
    <mergeCell ref="C68:D68"/>
    <mergeCell ref="I68:K68"/>
    <mergeCell ref="L68:M68"/>
    <mergeCell ref="N68:P68"/>
    <mergeCell ref="A69:B69"/>
    <mergeCell ref="C69:D69"/>
    <mergeCell ref="I69:K69"/>
    <mergeCell ref="L69:M69"/>
    <mergeCell ref="N69:P69"/>
    <mergeCell ref="A66:B66"/>
    <mergeCell ref="C66:D66"/>
    <mergeCell ref="I66:K66"/>
    <mergeCell ref="L66:M66"/>
    <mergeCell ref="N66:P66"/>
    <mergeCell ref="A67:B67"/>
    <mergeCell ref="C67:D67"/>
    <mergeCell ref="I67:K67"/>
    <mergeCell ref="L67:M67"/>
    <mergeCell ref="N67:P67"/>
    <mergeCell ref="A72:B72"/>
    <mergeCell ref="C72:D72"/>
    <mergeCell ref="I72:K72"/>
    <mergeCell ref="L72:M72"/>
    <mergeCell ref="N72:P72"/>
    <mergeCell ref="A73:B73"/>
    <mergeCell ref="C73:D73"/>
    <mergeCell ref="I73:K73"/>
    <mergeCell ref="L73:M73"/>
    <mergeCell ref="N73:P73"/>
    <mergeCell ref="A70:B70"/>
    <mergeCell ref="C70:D70"/>
    <mergeCell ref="I70:K70"/>
    <mergeCell ref="L70:M70"/>
    <mergeCell ref="N70:P70"/>
    <mergeCell ref="A71:B71"/>
    <mergeCell ref="C71:D71"/>
    <mergeCell ref="I71:K71"/>
    <mergeCell ref="L71:M71"/>
    <mergeCell ref="N71:P71"/>
    <mergeCell ref="A76:B76"/>
    <mergeCell ref="C76:D76"/>
    <mergeCell ref="I76:K76"/>
    <mergeCell ref="L76:M76"/>
    <mergeCell ref="N76:P76"/>
    <mergeCell ref="A77:B77"/>
    <mergeCell ref="C77:D77"/>
    <mergeCell ref="I77:K77"/>
    <mergeCell ref="L77:M77"/>
    <mergeCell ref="N77:P77"/>
    <mergeCell ref="A74:B74"/>
    <mergeCell ref="C74:D74"/>
    <mergeCell ref="I74:K74"/>
    <mergeCell ref="L74:M74"/>
    <mergeCell ref="N74:P74"/>
    <mergeCell ref="A75:B75"/>
    <mergeCell ref="C75:D75"/>
    <mergeCell ref="I75:K75"/>
    <mergeCell ref="L75:M75"/>
    <mergeCell ref="N75:P75"/>
    <mergeCell ref="A80:B80"/>
    <mergeCell ref="C80:D80"/>
    <mergeCell ref="I80:K80"/>
    <mergeCell ref="L80:M80"/>
    <mergeCell ref="N80:P80"/>
    <mergeCell ref="A81:B81"/>
    <mergeCell ref="C81:D81"/>
    <mergeCell ref="I81:K81"/>
    <mergeCell ref="L81:M81"/>
    <mergeCell ref="N81:P81"/>
    <mergeCell ref="A78:B78"/>
    <mergeCell ref="C78:D78"/>
    <mergeCell ref="I78:K78"/>
    <mergeCell ref="L78:M78"/>
    <mergeCell ref="N78:P78"/>
    <mergeCell ref="A79:B79"/>
    <mergeCell ref="C79:D79"/>
    <mergeCell ref="I79:K79"/>
    <mergeCell ref="L79:M79"/>
    <mergeCell ref="N79:P79"/>
    <mergeCell ref="A84:B84"/>
    <mergeCell ref="C84:D84"/>
    <mergeCell ref="I84:K84"/>
    <mergeCell ref="L84:M84"/>
    <mergeCell ref="N84:P84"/>
    <mergeCell ref="A85:B85"/>
    <mergeCell ref="C85:D85"/>
    <mergeCell ref="I85:K85"/>
    <mergeCell ref="L85:M85"/>
    <mergeCell ref="N85:P85"/>
    <mergeCell ref="A82:B82"/>
    <mergeCell ref="C82:D82"/>
    <mergeCell ref="I82:K82"/>
    <mergeCell ref="L82:M82"/>
    <mergeCell ref="N82:P82"/>
    <mergeCell ref="A83:B83"/>
    <mergeCell ref="C83:D83"/>
    <mergeCell ref="I83:K83"/>
    <mergeCell ref="L83:M83"/>
    <mergeCell ref="N83:P83"/>
    <mergeCell ref="A88:B88"/>
    <mergeCell ref="C88:D88"/>
    <mergeCell ref="I88:K88"/>
    <mergeCell ref="L88:M88"/>
    <mergeCell ref="N88:P88"/>
    <mergeCell ref="A89:B89"/>
    <mergeCell ref="C89:D89"/>
    <mergeCell ref="I89:K89"/>
    <mergeCell ref="L89:M89"/>
    <mergeCell ref="N89:P89"/>
    <mergeCell ref="A86:B86"/>
    <mergeCell ref="C86:D86"/>
    <mergeCell ref="I86:K86"/>
    <mergeCell ref="L86:M86"/>
    <mergeCell ref="N86:P86"/>
    <mergeCell ref="A87:B87"/>
    <mergeCell ref="C87:D87"/>
    <mergeCell ref="I87:K87"/>
    <mergeCell ref="L87:M87"/>
    <mergeCell ref="N87:P87"/>
    <mergeCell ref="A92:B92"/>
    <mergeCell ref="C92:D92"/>
    <mergeCell ref="I92:K92"/>
    <mergeCell ref="L92:M92"/>
    <mergeCell ref="N92:P92"/>
    <mergeCell ref="A93:B93"/>
    <mergeCell ref="C93:D93"/>
    <mergeCell ref="I93:K93"/>
    <mergeCell ref="L93:M93"/>
    <mergeCell ref="N93:P93"/>
    <mergeCell ref="A90:B90"/>
    <mergeCell ref="C90:D90"/>
    <mergeCell ref="I90:K90"/>
    <mergeCell ref="L90:M90"/>
    <mergeCell ref="N90:P90"/>
    <mergeCell ref="A91:B91"/>
    <mergeCell ref="C91:D91"/>
    <mergeCell ref="I91:K91"/>
    <mergeCell ref="L91:M91"/>
    <mergeCell ref="N91:P91"/>
    <mergeCell ref="A96:B96"/>
    <mergeCell ref="C96:D96"/>
    <mergeCell ref="I96:K96"/>
    <mergeCell ref="L96:M96"/>
    <mergeCell ref="N96:P96"/>
    <mergeCell ref="A97:B97"/>
    <mergeCell ref="C97:D97"/>
    <mergeCell ref="I97:K97"/>
    <mergeCell ref="L97:M97"/>
    <mergeCell ref="N97:P97"/>
    <mergeCell ref="A94:B94"/>
    <mergeCell ref="C94:D94"/>
    <mergeCell ref="I94:K94"/>
    <mergeCell ref="L94:M94"/>
    <mergeCell ref="N94:P94"/>
    <mergeCell ref="A95:B95"/>
    <mergeCell ref="C95:D95"/>
    <mergeCell ref="I95:K95"/>
    <mergeCell ref="L95:M95"/>
    <mergeCell ref="N95:P95"/>
    <mergeCell ref="A100:B100"/>
    <mergeCell ref="C100:D100"/>
    <mergeCell ref="I100:K100"/>
    <mergeCell ref="L100:M100"/>
    <mergeCell ref="N100:P100"/>
    <mergeCell ref="A101:B101"/>
    <mergeCell ref="C101:D101"/>
    <mergeCell ref="I101:K101"/>
    <mergeCell ref="L101:M101"/>
    <mergeCell ref="N101:P101"/>
    <mergeCell ref="A98:B98"/>
    <mergeCell ref="C98:D98"/>
    <mergeCell ref="I98:K98"/>
    <mergeCell ref="L98:M98"/>
    <mergeCell ref="N98:P98"/>
    <mergeCell ref="A99:B99"/>
    <mergeCell ref="C99:D99"/>
    <mergeCell ref="I99:K99"/>
    <mergeCell ref="L99:M99"/>
    <mergeCell ref="N99:P99"/>
    <mergeCell ref="A104:B104"/>
    <mergeCell ref="C104:D104"/>
    <mergeCell ref="I104:K104"/>
    <mergeCell ref="L104:M104"/>
    <mergeCell ref="N104:P104"/>
    <mergeCell ref="A105:B105"/>
    <mergeCell ref="C105:D105"/>
    <mergeCell ref="I105:K105"/>
    <mergeCell ref="L105:M105"/>
    <mergeCell ref="N105:P105"/>
    <mergeCell ref="A102:B102"/>
    <mergeCell ref="C102:D102"/>
    <mergeCell ref="I102:K102"/>
    <mergeCell ref="L102:M102"/>
    <mergeCell ref="N102:P102"/>
    <mergeCell ref="A103:B103"/>
    <mergeCell ref="C103:D103"/>
    <mergeCell ref="I103:K103"/>
    <mergeCell ref="L103:M103"/>
    <mergeCell ref="N103:P103"/>
    <mergeCell ref="A108:B108"/>
    <mergeCell ref="C108:D108"/>
    <mergeCell ref="I108:K108"/>
    <mergeCell ref="L108:M108"/>
    <mergeCell ref="N108:P108"/>
    <mergeCell ref="A109:B109"/>
    <mergeCell ref="C109:D109"/>
    <mergeCell ref="I109:K109"/>
    <mergeCell ref="L109:M109"/>
    <mergeCell ref="N109:P109"/>
    <mergeCell ref="A106:B106"/>
    <mergeCell ref="C106:D106"/>
    <mergeCell ref="I106:K106"/>
    <mergeCell ref="L106:M106"/>
    <mergeCell ref="N106:P106"/>
    <mergeCell ref="A107:B107"/>
    <mergeCell ref="C107:D107"/>
    <mergeCell ref="I107:K107"/>
    <mergeCell ref="L107:M107"/>
    <mergeCell ref="N107:P107"/>
    <mergeCell ref="A112:B112"/>
    <mergeCell ref="C112:D112"/>
    <mergeCell ref="I112:K112"/>
    <mergeCell ref="L112:M112"/>
    <mergeCell ref="N112:P112"/>
    <mergeCell ref="A113:B113"/>
    <mergeCell ref="C113:D113"/>
    <mergeCell ref="I113:K113"/>
    <mergeCell ref="L113:M113"/>
    <mergeCell ref="N113:P113"/>
    <mergeCell ref="A110:B110"/>
    <mergeCell ref="C110:D110"/>
    <mergeCell ref="I110:K110"/>
    <mergeCell ref="L110:M110"/>
    <mergeCell ref="N110:P110"/>
    <mergeCell ref="A111:B111"/>
    <mergeCell ref="C111:D111"/>
    <mergeCell ref="I111:K111"/>
    <mergeCell ref="L111:M111"/>
    <mergeCell ref="N111:P111"/>
    <mergeCell ref="A116:B116"/>
    <mergeCell ref="C116:D116"/>
    <mergeCell ref="I116:K116"/>
    <mergeCell ref="L116:M116"/>
    <mergeCell ref="N116:P116"/>
    <mergeCell ref="A117:B117"/>
    <mergeCell ref="C117:D117"/>
    <mergeCell ref="I117:K117"/>
    <mergeCell ref="L117:M117"/>
    <mergeCell ref="N117:P117"/>
    <mergeCell ref="A114:B114"/>
    <mergeCell ref="C114:D114"/>
    <mergeCell ref="I114:K114"/>
    <mergeCell ref="L114:M114"/>
    <mergeCell ref="N114:P114"/>
    <mergeCell ref="A115:B115"/>
    <mergeCell ref="C115:D115"/>
    <mergeCell ref="I115:K115"/>
    <mergeCell ref="L115:M115"/>
    <mergeCell ref="N115:P115"/>
    <mergeCell ref="A120:B120"/>
    <mergeCell ref="C120:D120"/>
    <mergeCell ref="I120:K120"/>
    <mergeCell ref="L120:M120"/>
    <mergeCell ref="N120:P120"/>
    <mergeCell ref="A121:B121"/>
    <mergeCell ref="C121:D121"/>
    <mergeCell ref="I121:K121"/>
    <mergeCell ref="L121:M121"/>
    <mergeCell ref="N121:P121"/>
    <mergeCell ref="A118:B118"/>
    <mergeCell ref="C118:D118"/>
    <mergeCell ref="I118:K118"/>
    <mergeCell ref="L118:M118"/>
    <mergeCell ref="N118:P118"/>
    <mergeCell ref="A119:B119"/>
    <mergeCell ref="C119:D119"/>
    <mergeCell ref="I119:K119"/>
    <mergeCell ref="L119:M119"/>
    <mergeCell ref="N119:P119"/>
    <mergeCell ref="A124:B124"/>
    <mergeCell ref="C124:D124"/>
    <mergeCell ref="I124:K124"/>
    <mergeCell ref="L124:M124"/>
    <mergeCell ref="N124:P124"/>
    <mergeCell ref="A125:B125"/>
    <mergeCell ref="C125:D125"/>
    <mergeCell ref="I125:K125"/>
    <mergeCell ref="L125:M125"/>
    <mergeCell ref="N125:P125"/>
    <mergeCell ref="A122:B122"/>
    <mergeCell ref="C122:D122"/>
    <mergeCell ref="I122:K122"/>
    <mergeCell ref="L122:M122"/>
    <mergeCell ref="N122:P122"/>
    <mergeCell ref="A123:B123"/>
    <mergeCell ref="C123:D123"/>
    <mergeCell ref="I123:K123"/>
    <mergeCell ref="L123:M123"/>
    <mergeCell ref="N123:P123"/>
    <mergeCell ref="A128:B128"/>
    <mergeCell ref="C128:D128"/>
    <mergeCell ref="I128:K128"/>
    <mergeCell ref="L128:M128"/>
    <mergeCell ref="N128:P128"/>
    <mergeCell ref="A129:B129"/>
    <mergeCell ref="C129:D129"/>
    <mergeCell ref="I129:K129"/>
    <mergeCell ref="L129:M129"/>
    <mergeCell ref="N129:P129"/>
    <mergeCell ref="A126:B126"/>
    <mergeCell ref="C126:D126"/>
    <mergeCell ref="I126:K126"/>
    <mergeCell ref="L126:M126"/>
    <mergeCell ref="N126:P126"/>
    <mergeCell ref="A127:B127"/>
    <mergeCell ref="C127:D127"/>
    <mergeCell ref="I127:K127"/>
    <mergeCell ref="L127:M127"/>
    <mergeCell ref="N127:P127"/>
    <mergeCell ref="A132:B132"/>
    <mergeCell ref="C132:D132"/>
    <mergeCell ref="I132:K132"/>
    <mergeCell ref="L132:M132"/>
    <mergeCell ref="N132:P132"/>
    <mergeCell ref="A133:B133"/>
    <mergeCell ref="C133:D133"/>
    <mergeCell ref="I133:K133"/>
    <mergeCell ref="L133:M133"/>
    <mergeCell ref="N133:P133"/>
    <mergeCell ref="A130:B130"/>
    <mergeCell ref="C130:D130"/>
    <mergeCell ref="I130:K130"/>
    <mergeCell ref="L130:M130"/>
    <mergeCell ref="N130:P130"/>
    <mergeCell ref="A131:B131"/>
    <mergeCell ref="C131:D131"/>
    <mergeCell ref="I131:K131"/>
    <mergeCell ref="L131:M131"/>
    <mergeCell ref="N131:P131"/>
    <mergeCell ref="A136:B136"/>
    <mergeCell ref="C136:D136"/>
    <mergeCell ref="I136:K136"/>
    <mergeCell ref="L136:M136"/>
    <mergeCell ref="N136:P136"/>
    <mergeCell ref="A137:B137"/>
    <mergeCell ref="C137:D137"/>
    <mergeCell ref="I137:K137"/>
    <mergeCell ref="L137:M137"/>
    <mergeCell ref="N137:P137"/>
    <mergeCell ref="A134:B134"/>
    <mergeCell ref="C134:D134"/>
    <mergeCell ref="I134:K134"/>
    <mergeCell ref="L134:M134"/>
    <mergeCell ref="N134:P134"/>
    <mergeCell ref="A135:B135"/>
    <mergeCell ref="C135:D135"/>
    <mergeCell ref="I135:K135"/>
    <mergeCell ref="L135:M135"/>
    <mergeCell ref="N135:P135"/>
    <mergeCell ref="A140:B140"/>
    <mergeCell ref="C140:D140"/>
    <mergeCell ref="I140:K140"/>
    <mergeCell ref="L140:M140"/>
    <mergeCell ref="N140:P140"/>
    <mergeCell ref="A141:B141"/>
    <mergeCell ref="C141:D141"/>
    <mergeCell ref="I141:K141"/>
    <mergeCell ref="L141:M141"/>
    <mergeCell ref="N141:P141"/>
    <mergeCell ref="A138:B138"/>
    <mergeCell ref="C138:D138"/>
    <mergeCell ref="I138:K138"/>
    <mergeCell ref="L138:M138"/>
    <mergeCell ref="N138:P138"/>
    <mergeCell ref="A139:B139"/>
    <mergeCell ref="C139:D139"/>
    <mergeCell ref="I139:K139"/>
    <mergeCell ref="L139:M139"/>
    <mergeCell ref="N139:P139"/>
    <mergeCell ref="A144:B144"/>
    <mergeCell ref="C144:D144"/>
    <mergeCell ref="I144:K144"/>
    <mergeCell ref="L144:M144"/>
    <mergeCell ref="N144:P144"/>
    <mergeCell ref="A145:B145"/>
    <mergeCell ref="C145:D145"/>
    <mergeCell ref="I145:K145"/>
    <mergeCell ref="L145:M145"/>
    <mergeCell ref="N145:P145"/>
    <mergeCell ref="A142:B142"/>
    <mergeCell ref="C142:D142"/>
    <mergeCell ref="I142:K142"/>
    <mergeCell ref="L142:M142"/>
    <mergeCell ref="N142:P142"/>
    <mergeCell ref="A143:B143"/>
    <mergeCell ref="C143:D143"/>
    <mergeCell ref="I143:K143"/>
    <mergeCell ref="L143:M143"/>
    <mergeCell ref="N143:P143"/>
    <mergeCell ref="A148:B148"/>
    <mergeCell ref="C148:D148"/>
    <mergeCell ref="I148:K148"/>
    <mergeCell ref="L148:M148"/>
    <mergeCell ref="N148:P148"/>
    <mergeCell ref="A149:B149"/>
    <mergeCell ref="C149:D149"/>
    <mergeCell ref="I149:K149"/>
    <mergeCell ref="L149:M149"/>
    <mergeCell ref="N149:P149"/>
    <mergeCell ref="A146:B146"/>
    <mergeCell ref="C146:D146"/>
    <mergeCell ref="I146:K146"/>
    <mergeCell ref="L146:M146"/>
    <mergeCell ref="N146:P146"/>
    <mergeCell ref="A147:B147"/>
    <mergeCell ref="C147:D147"/>
    <mergeCell ref="I147:K147"/>
    <mergeCell ref="L147:M147"/>
    <mergeCell ref="N147:P147"/>
    <mergeCell ref="A152:B152"/>
    <mergeCell ref="C152:D152"/>
    <mergeCell ref="I152:K152"/>
    <mergeCell ref="L152:M152"/>
    <mergeCell ref="N152:P152"/>
    <mergeCell ref="A153:B153"/>
    <mergeCell ref="C153:D153"/>
    <mergeCell ref="I153:K153"/>
    <mergeCell ref="L153:M153"/>
    <mergeCell ref="N153:P153"/>
    <mergeCell ref="A150:B150"/>
    <mergeCell ref="C150:D150"/>
    <mergeCell ref="I150:K150"/>
    <mergeCell ref="L150:M150"/>
    <mergeCell ref="N150:P150"/>
    <mergeCell ref="A151:B151"/>
    <mergeCell ref="C151:D151"/>
    <mergeCell ref="I151:K151"/>
    <mergeCell ref="L151:M151"/>
    <mergeCell ref="N151:P151"/>
    <mergeCell ref="A156:B156"/>
    <mergeCell ref="C156:D156"/>
    <mergeCell ref="I156:K156"/>
    <mergeCell ref="L156:M156"/>
    <mergeCell ref="N156:P156"/>
    <mergeCell ref="A157:B157"/>
    <mergeCell ref="C157:D157"/>
    <mergeCell ref="I157:K157"/>
    <mergeCell ref="L157:M157"/>
    <mergeCell ref="N157:P157"/>
    <mergeCell ref="A154:B154"/>
    <mergeCell ref="C154:D154"/>
    <mergeCell ref="I154:K154"/>
    <mergeCell ref="L154:M154"/>
    <mergeCell ref="N154:P154"/>
    <mergeCell ref="A155:B155"/>
    <mergeCell ref="C155:D155"/>
    <mergeCell ref="I155:K155"/>
    <mergeCell ref="L155:M155"/>
    <mergeCell ref="N155:P155"/>
    <mergeCell ref="A160:B160"/>
    <mergeCell ref="C160:D160"/>
    <mergeCell ref="I160:K160"/>
    <mergeCell ref="L160:M160"/>
    <mergeCell ref="N160:P160"/>
    <mergeCell ref="A161:B161"/>
    <mergeCell ref="C161:D161"/>
    <mergeCell ref="I161:K161"/>
    <mergeCell ref="L161:M161"/>
    <mergeCell ref="N161:P161"/>
    <mergeCell ref="A158:B158"/>
    <mergeCell ref="C158:D158"/>
    <mergeCell ref="I158:K158"/>
    <mergeCell ref="L158:M158"/>
    <mergeCell ref="N158:P158"/>
    <mergeCell ref="A159:B159"/>
    <mergeCell ref="C159:D159"/>
    <mergeCell ref="I159:K159"/>
    <mergeCell ref="L159:M159"/>
    <mergeCell ref="N159:P159"/>
    <mergeCell ref="A164:B164"/>
    <mergeCell ref="C164:D164"/>
    <mergeCell ref="I164:K164"/>
    <mergeCell ref="L164:M164"/>
    <mergeCell ref="N164:P164"/>
    <mergeCell ref="A165:B165"/>
    <mergeCell ref="C165:D165"/>
    <mergeCell ref="I165:K165"/>
    <mergeCell ref="L165:M165"/>
    <mergeCell ref="N165:P165"/>
    <mergeCell ref="A162:B162"/>
    <mergeCell ref="C162:D162"/>
    <mergeCell ref="I162:K162"/>
    <mergeCell ref="L162:M162"/>
    <mergeCell ref="N162:P162"/>
    <mergeCell ref="A163:B163"/>
    <mergeCell ref="C163:D163"/>
    <mergeCell ref="I163:K163"/>
    <mergeCell ref="L163:M163"/>
    <mergeCell ref="N163:P163"/>
    <mergeCell ref="A168:B168"/>
    <mergeCell ref="C168:D168"/>
    <mergeCell ref="I168:K168"/>
    <mergeCell ref="L168:M168"/>
    <mergeCell ref="N168:P168"/>
    <mergeCell ref="A169:B169"/>
    <mergeCell ref="C169:D169"/>
    <mergeCell ref="I169:K169"/>
    <mergeCell ref="L169:M169"/>
    <mergeCell ref="N169:P169"/>
    <mergeCell ref="A166:B166"/>
    <mergeCell ref="C166:D166"/>
    <mergeCell ref="I166:K166"/>
    <mergeCell ref="L166:M166"/>
    <mergeCell ref="N166:P166"/>
    <mergeCell ref="A167:B167"/>
    <mergeCell ref="C167:D167"/>
    <mergeCell ref="I167:K167"/>
    <mergeCell ref="L167:M167"/>
    <mergeCell ref="N167:P167"/>
    <mergeCell ref="A172:B172"/>
    <mergeCell ref="C172:D172"/>
    <mergeCell ref="I172:K172"/>
    <mergeCell ref="L172:M172"/>
    <mergeCell ref="N172:P172"/>
    <mergeCell ref="A173:B173"/>
    <mergeCell ref="C173:D173"/>
    <mergeCell ref="I173:K173"/>
    <mergeCell ref="L173:M173"/>
    <mergeCell ref="N173:P173"/>
    <mergeCell ref="A170:B170"/>
    <mergeCell ref="C170:D170"/>
    <mergeCell ref="I170:K170"/>
    <mergeCell ref="L170:M170"/>
    <mergeCell ref="N170:P170"/>
    <mergeCell ref="A171:B171"/>
    <mergeCell ref="C171:D171"/>
    <mergeCell ref="I171:K171"/>
    <mergeCell ref="L171:M171"/>
    <mergeCell ref="N171:P171"/>
    <mergeCell ref="A176:B176"/>
    <mergeCell ref="C176:D176"/>
    <mergeCell ref="I176:K176"/>
    <mergeCell ref="L176:M176"/>
    <mergeCell ref="N176:P176"/>
    <mergeCell ref="A177:B177"/>
    <mergeCell ref="C177:D177"/>
    <mergeCell ref="I177:K177"/>
    <mergeCell ref="L177:M177"/>
    <mergeCell ref="N177:P177"/>
    <mergeCell ref="A174:B174"/>
    <mergeCell ref="C174:D174"/>
    <mergeCell ref="I174:K174"/>
    <mergeCell ref="L174:M174"/>
    <mergeCell ref="N174:P174"/>
    <mergeCell ref="A175:B175"/>
    <mergeCell ref="C175:D175"/>
    <mergeCell ref="I175:K175"/>
    <mergeCell ref="L175:M175"/>
    <mergeCell ref="N175:P175"/>
    <mergeCell ref="A180:B180"/>
    <mergeCell ref="C180:D180"/>
    <mergeCell ref="I180:K180"/>
    <mergeCell ref="L180:M180"/>
    <mergeCell ref="N180:P180"/>
    <mergeCell ref="A181:B181"/>
    <mergeCell ref="C181:D181"/>
    <mergeCell ref="I181:K181"/>
    <mergeCell ref="L181:M181"/>
    <mergeCell ref="N181:P181"/>
    <mergeCell ref="A178:B178"/>
    <mergeCell ref="C178:D178"/>
    <mergeCell ref="I178:K178"/>
    <mergeCell ref="L178:M178"/>
    <mergeCell ref="N178:P178"/>
    <mergeCell ref="A179:B179"/>
    <mergeCell ref="C179:D179"/>
    <mergeCell ref="I179:K179"/>
    <mergeCell ref="L179:M179"/>
    <mergeCell ref="N179:P179"/>
    <mergeCell ref="A184:B184"/>
    <mergeCell ref="C184:D184"/>
    <mergeCell ref="I184:K184"/>
    <mergeCell ref="L184:M184"/>
    <mergeCell ref="N184:P184"/>
    <mergeCell ref="A185:B185"/>
    <mergeCell ref="C185:D185"/>
    <mergeCell ref="I185:K185"/>
    <mergeCell ref="L185:M185"/>
    <mergeCell ref="N185:P185"/>
    <mergeCell ref="A182:B182"/>
    <mergeCell ref="C182:D182"/>
    <mergeCell ref="I182:K182"/>
    <mergeCell ref="L182:M182"/>
    <mergeCell ref="N182:P182"/>
    <mergeCell ref="A183:B183"/>
    <mergeCell ref="C183:D183"/>
    <mergeCell ref="I183:K183"/>
    <mergeCell ref="L183:M183"/>
    <mergeCell ref="N183:P183"/>
    <mergeCell ref="A188:B188"/>
    <mergeCell ref="C188:D188"/>
    <mergeCell ref="I188:K188"/>
    <mergeCell ref="L188:M188"/>
    <mergeCell ref="N188:P188"/>
    <mergeCell ref="A189:B189"/>
    <mergeCell ref="C189:D189"/>
    <mergeCell ref="I189:K189"/>
    <mergeCell ref="L189:M189"/>
    <mergeCell ref="N189:P189"/>
    <mergeCell ref="A186:B186"/>
    <mergeCell ref="C186:D186"/>
    <mergeCell ref="I186:K186"/>
    <mergeCell ref="L186:M186"/>
    <mergeCell ref="N186:P186"/>
    <mergeCell ref="A187:B187"/>
    <mergeCell ref="C187:D187"/>
    <mergeCell ref="I187:K187"/>
    <mergeCell ref="L187:M187"/>
    <mergeCell ref="N187:P187"/>
    <mergeCell ref="A192:B192"/>
    <mergeCell ref="C192:D192"/>
    <mergeCell ref="I192:K192"/>
    <mergeCell ref="L192:M192"/>
    <mergeCell ref="N192:P192"/>
    <mergeCell ref="A193:B193"/>
    <mergeCell ref="C193:D193"/>
    <mergeCell ref="I193:K193"/>
    <mergeCell ref="L193:M193"/>
    <mergeCell ref="N193:P193"/>
    <mergeCell ref="A190:B190"/>
    <mergeCell ref="C190:D190"/>
    <mergeCell ref="I190:K190"/>
    <mergeCell ref="L190:M190"/>
    <mergeCell ref="N190:P190"/>
    <mergeCell ref="A191:B191"/>
    <mergeCell ref="C191:D191"/>
    <mergeCell ref="I191:K191"/>
    <mergeCell ref="L191:M191"/>
    <mergeCell ref="N191:P191"/>
    <mergeCell ref="A196:B196"/>
    <mergeCell ref="C196:D196"/>
    <mergeCell ref="I196:K196"/>
    <mergeCell ref="L196:M196"/>
    <mergeCell ref="N196:P196"/>
    <mergeCell ref="A197:B197"/>
    <mergeCell ref="C197:D197"/>
    <mergeCell ref="I197:K197"/>
    <mergeCell ref="L197:M197"/>
    <mergeCell ref="N197:P197"/>
    <mergeCell ref="A194:B194"/>
    <mergeCell ref="C194:D194"/>
    <mergeCell ref="I194:K194"/>
    <mergeCell ref="L194:M194"/>
    <mergeCell ref="N194:P194"/>
    <mergeCell ref="A195:B195"/>
    <mergeCell ref="C195:D195"/>
    <mergeCell ref="I195:K195"/>
    <mergeCell ref="L195:M195"/>
    <mergeCell ref="N195:P195"/>
    <mergeCell ref="A200:B200"/>
    <mergeCell ref="C200:D200"/>
    <mergeCell ref="I200:K200"/>
    <mergeCell ref="L200:M200"/>
    <mergeCell ref="N200:P200"/>
    <mergeCell ref="A201:B201"/>
    <mergeCell ref="C201:D201"/>
    <mergeCell ref="I201:K201"/>
    <mergeCell ref="L201:M201"/>
    <mergeCell ref="N201:P201"/>
    <mergeCell ref="A198:B198"/>
    <mergeCell ref="C198:D198"/>
    <mergeCell ref="I198:K198"/>
    <mergeCell ref="L198:M198"/>
    <mergeCell ref="N198:P198"/>
    <mergeCell ref="A199:B199"/>
    <mergeCell ref="C199:D199"/>
    <mergeCell ref="I199:K199"/>
    <mergeCell ref="L199:M199"/>
    <mergeCell ref="N199:P199"/>
    <mergeCell ref="A204:B204"/>
    <mergeCell ref="C204:D204"/>
    <mergeCell ref="I204:K204"/>
    <mergeCell ref="L204:M204"/>
    <mergeCell ref="N204:P204"/>
    <mergeCell ref="A205:B205"/>
    <mergeCell ref="C205:D205"/>
    <mergeCell ref="I205:K205"/>
    <mergeCell ref="L205:M205"/>
    <mergeCell ref="N205:P205"/>
    <mergeCell ref="A202:B202"/>
    <mergeCell ref="C202:D202"/>
    <mergeCell ref="I202:K202"/>
    <mergeCell ref="L202:M202"/>
    <mergeCell ref="N202:P202"/>
    <mergeCell ref="A203:B203"/>
    <mergeCell ref="C203:D203"/>
    <mergeCell ref="I203:K203"/>
    <mergeCell ref="L203:M203"/>
    <mergeCell ref="N203:P203"/>
    <mergeCell ref="A208:B208"/>
    <mergeCell ref="C208:D208"/>
    <mergeCell ref="I208:K208"/>
    <mergeCell ref="L208:M208"/>
    <mergeCell ref="N208:P208"/>
    <mergeCell ref="A209:B209"/>
    <mergeCell ref="C209:D209"/>
    <mergeCell ref="I209:K209"/>
    <mergeCell ref="L209:M209"/>
    <mergeCell ref="N209:P209"/>
    <mergeCell ref="A206:B206"/>
    <mergeCell ref="C206:D206"/>
    <mergeCell ref="I206:K206"/>
    <mergeCell ref="L206:M206"/>
    <mergeCell ref="N206:P206"/>
    <mergeCell ref="A207:B207"/>
    <mergeCell ref="C207:D207"/>
    <mergeCell ref="I207:K207"/>
    <mergeCell ref="L207:M207"/>
    <mergeCell ref="N207:P207"/>
    <mergeCell ref="A212:B212"/>
    <mergeCell ref="C212:D212"/>
    <mergeCell ref="I212:K212"/>
    <mergeCell ref="L212:M212"/>
    <mergeCell ref="N212:P212"/>
    <mergeCell ref="A213:B213"/>
    <mergeCell ref="C213:D213"/>
    <mergeCell ref="I213:K213"/>
    <mergeCell ref="L213:M213"/>
    <mergeCell ref="N213:P213"/>
    <mergeCell ref="A210:B210"/>
    <mergeCell ref="C210:D210"/>
    <mergeCell ref="I210:K210"/>
    <mergeCell ref="L210:M210"/>
    <mergeCell ref="N210:P210"/>
    <mergeCell ref="A211:B211"/>
    <mergeCell ref="C211:D211"/>
    <mergeCell ref="I211:K211"/>
    <mergeCell ref="L211:M211"/>
    <mergeCell ref="N211:P211"/>
    <mergeCell ref="A216:B216"/>
    <mergeCell ref="C216:D216"/>
    <mergeCell ref="I216:K216"/>
    <mergeCell ref="L216:M216"/>
    <mergeCell ref="N216:P216"/>
    <mergeCell ref="A217:B217"/>
    <mergeCell ref="C217:D217"/>
    <mergeCell ref="I217:K217"/>
    <mergeCell ref="L217:M217"/>
    <mergeCell ref="N217:P217"/>
    <mergeCell ref="A214:B214"/>
    <mergeCell ref="C214:D214"/>
    <mergeCell ref="I214:K214"/>
    <mergeCell ref="L214:M214"/>
    <mergeCell ref="N214:P214"/>
    <mergeCell ref="A215:B215"/>
    <mergeCell ref="C215:D215"/>
    <mergeCell ref="I215:K215"/>
    <mergeCell ref="L215:M215"/>
    <mergeCell ref="N215:P215"/>
    <mergeCell ref="A220:B220"/>
    <mergeCell ref="C220:D220"/>
    <mergeCell ref="I220:K220"/>
    <mergeCell ref="L220:M220"/>
    <mergeCell ref="N220:P220"/>
    <mergeCell ref="A221:B221"/>
    <mergeCell ref="C221:D221"/>
    <mergeCell ref="I221:K221"/>
    <mergeCell ref="L221:M221"/>
    <mergeCell ref="N221:P221"/>
    <mergeCell ref="A218:B218"/>
    <mergeCell ref="C218:D218"/>
    <mergeCell ref="I218:K218"/>
    <mergeCell ref="L218:M218"/>
    <mergeCell ref="N218:P218"/>
    <mergeCell ref="A219:B219"/>
    <mergeCell ref="C219:D219"/>
    <mergeCell ref="I219:K219"/>
    <mergeCell ref="L219:M219"/>
    <mergeCell ref="N219:P219"/>
    <mergeCell ref="A224:B224"/>
    <mergeCell ref="C224:D224"/>
    <mergeCell ref="I224:K224"/>
    <mergeCell ref="L224:M224"/>
    <mergeCell ref="N224:P224"/>
    <mergeCell ref="A225:B225"/>
    <mergeCell ref="C225:D225"/>
    <mergeCell ref="I225:K225"/>
    <mergeCell ref="L225:M225"/>
    <mergeCell ref="N225:P225"/>
    <mergeCell ref="A222:B222"/>
    <mergeCell ref="C222:D222"/>
    <mergeCell ref="I222:K222"/>
    <mergeCell ref="L222:M222"/>
    <mergeCell ref="N222:P222"/>
    <mergeCell ref="A223:B223"/>
    <mergeCell ref="C223:D223"/>
    <mergeCell ref="I223:K223"/>
    <mergeCell ref="L223:M223"/>
    <mergeCell ref="N223:P223"/>
    <mergeCell ref="A228:B228"/>
    <mergeCell ref="C228:D228"/>
    <mergeCell ref="I228:K228"/>
    <mergeCell ref="L228:M228"/>
    <mergeCell ref="N228:P228"/>
    <mergeCell ref="A229:B229"/>
    <mergeCell ref="C229:D229"/>
    <mergeCell ref="I229:K229"/>
    <mergeCell ref="L229:M229"/>
    <mergeCell ref="N229:P229"/>
    <mergeCell ref="A226:B226"/>
    <mergeCell ref="C226:D226"/>
    <mergeCell ref="I226:K226"/>
    <mergeCell ref="L226:M226"/>
    <mergeCell ref="N226:P226"/>
    <mergeCell ref="A227:B227"/>
    <mergeCell ref="C227:D227"/>
    <mergeCell ref="I227:K227"/>
    <mergeCell ref="L227:M227"/>
    <mergeCell ref="N227:P227"/>
    <mergeCell ref="A232:B232"/>
    <mergeCell ref="C232:D232"/>
    <mergeCell ref="I232:K232"/>
    <mergeCell ref="L232:M232"/>
    <mergeCell ref="N232:P232"/>
    <mergeCell ref="A233:B233"/>
    <mergeCell ref="C233:D233"/>
    <mergeCell ref="I233:K233"/>
    <mergeCell ref="L233:M233"/>
    <mergeCell ref="N233:P233"/>
    <mergeCell ref="A230:B230"/>
    <mergeCell ref="C230:D230"/>
    <mergeCell ref="I230:K230"/>
    <mergeCell ref="L230:M230"/>
    <mergeCell ref="N230:P230"/>
    <mergeCell ref="A231:B231"/>
    <mergeCell ref="C231:D231"/>
    <mergeCell ref="I231:K231"/>
    <mergeCell ref="L231:M231"/>
    <mergeCell ref="N231:P231"/>
    <mergeCell ref="A236:B236"/>
    <mergeCell ref="C236:D236"/>
    <mergeCell ref="I236:K236"/>
    <mergeCell ref="L236:M236"/>
    <mergeCell ref="N236:P236"/>
    <mergeCell ref="A237:B237"/>
    <mergeCell ref="C237:D237"/>
    <mergeCell ref="I237:K237"/>
    <mergeCell ref="L237:M237"/>
    <mergeCell ref="N237:P237"/>
    <mergeCell ref="A234:B234"/>
    <mergeCell ref="C234:D234"/>
    <mergeCell ref="I234:K234"/>
    <mergeCell ref="L234:M234"/>
    <mergeCell ref="N234:P234"/>
    <mergeCell ref="A235:B235"/>
    <mergeCell ref="C235:D235"/>
    <mergeCell ref="I235:K235"/>
    <mergeCell ref="L235:M235"/>
    <mergeCell ref="N235:P235"/>
    <mergeCell ref="A240:B240"/>
    <mergeCell ref="C240:D240"/>
    <mergeCell ref="I240:K240"/>
    <mergeCell ref="L240:M240"/>
    <mergeCell ref="N240:P240"/>
    <mergeCell ref="A241:B241"/>
    <mergeCell ref="C241:D241"/>
    <mergeCell ref="I241:K241"/>
    <mergeCell ref="L241:M241"/>
    <mergeCell ref="N241:P241"/>
    <mergeCell ref="A238:B238"/>
    <mergeCell ref="C238:D238"/>
    <mergeCell ref="I238:K238"/>
    <mergeCell ref="L238:M238"/>
    <mergeCell ref="N238:P238"/>
    <mergeCell ref="A239:B239"/>
    <mergeCell ref="C239:D239"/>
    <mergeCell ref="I239:K239"/>
    <mergeCell ref="L239:M239"/>
    <mergeCell ref="N239:P239"/>
    <mergeCell ref="A244:B244"/>
    <mergeCell ref="C244:D244"/>
    <mergeCell ref="I244:K244"/>
    <mergeCell ref="L244:M244"/>
    <mergeCell ref="N244:P244"/>
    <mergeCell ref="A245:B245"/>
    <mergeCell ref="C245:D245"/>
    <mergeCell ref="I245:K245"/>
    <mergeCell ref="L245:M245"/>
    <mergeCell ref="N245:P245"/>
    <mergeCell ref="A242:B242"/>
    <mergeCell ref="C242:D242"/>
    <mergeCell ref="I242:K242"/>
    <mergeCell ref="L242:M242"/>
    <mergeCell ref="N242:P242"/>
    <mergeCell ref="A243:B243"/>
    <mergeCell ref="C243:D243"/>
    <mergeCell ref="I243:K243"/>
    <mergeCell ref="L243:M243"/>
    <mergeCell ref="N243:P243"/>
    <mergeCell ref="A248:B248"/>
    <mergeCell ref="C248:D248"/>
    <mergeCell ref="I248:K248"/>
    <mergeCell ref="L248:M248"/>
    <mergeCell ref="N248:P248"/>
    <mergeCell ref="A249:B249"/>
    <mergeCell ref="C249:D249"/>
    <mergeCell ref="I249:K249"/>
    <mergeCell ref="L249:M249"/>
    <mergeCell ref="N249:P249"/>
    <mergeCell ref="A246:B246"/>
    <mergeCell ref="C246:D246"/>
    <mergeCell ref="I246:K246"/>
    <mergeCell ref="L246:M246"/>
    <mergeCell ref="N246:P246"/>
    <mergeCell ref="A247:B247"/>
    <mergeCell ref="C247:D247"/>
    <mergeCell ref="I247:K247"/>
    <mergeCell ref="L247:M247"/>
    <mergeCell ref="N247:P247"/>
    <mergeCell ref="A252:B252"/>
    <mergeCell ref="C252:D252"/>
    <mergeCell ref="I252:K252"/>
    <mergeCell ref="L252:M252"/>
    <mergeCell ref="N252:P252"/>
    <mergeCell ref="A253:B253"/>
    <mergeCell ref="C253:D253"/>
    <mergeCell ref="I253:K253"/>
    <mergeCell ref="L253:M253"/>
    <mergeCell ref="N253:P253"/>
    <mergeCell ref="A250:B250"/>
    <mergeCell ref="C250:D250"/>
    <mergeCell ref="I250:K250"/>
    <mergeCell ref="L250:M250"/>
    <mergeCell ref="N250:P250"/>
    <mergeCell ref="A251:B251"/>
    <mergeCell ref="C251:D251"/>
    <mergeCell ref="I251:K251"/>
    <mergeCell ref="L251:M251"/>
    <mergeCell ref="N251:P251"/>
    <mergeCell ref="A256:B256"/>
    <mergeCell ref="C256:D256"/>
    <mergeCell ref="I256:K256"/>
    <mergeCell ref="L256:M256"/>
    <mergeCell ref="N256:P256"/>
    <mergeCell ref="A257:B257"/>
    <mergeCell ref="C257:D257"/>
    <mergeCell ref="I257:K257"/>
    <mergeCell ref="L257:M257"/>
    <mergeCell ref="N257:P257"/>
    <mergeCell ref="A254:B254"/>
    <mergeCell ref="C254:D254"/>
    <mergeCell ref="I254:K254"/>
    <mergeCell ref="L254:M254"/>
    <mergeCell ref="N254:P254"/>
    <mergeCell ref="A255:B255"/>
    <mergeCell ref="C255:D255"/>
    <mergeCell ref="I255:K255"/>
    <mergeCell ref="L255:M255"/>
    <mergeCell ref="N255:P255"/>
    <mergeCell ref="A260:B260"/>
    <mergeCell ref="C260:D260"/>
    <mergeCell ref="I260:K260"/>
    <mergeCell ref="L260:M260"/>
    <mergeCell ref="N260:P260"/>
    <mergeCell ref="A261:B261"/>
    <mergeCell ref="C261:D261"/>
    <mergeCell ref="I261:K261"/>
    <mergeCell ref="L261:M261"/>
    <mergeCell ref="N261:P261"/>
    <mergeCell ref="A258:B258"/>
    <mergeCell ref="C258:D258"/>
    <mergeCell ref="I258:K258"/>
    <mergeCell ref="L258:M258"/>
    <mergeCell ref="N258:P258"/>
    <mergeCell ref="A259:B259"/>
    <mergeCell ref="C259:D259"/>
    <mergeCell ref="I259:K259"/>
    <mergeCell ref="L259:M259"/>
    <mergeCell ref="N259:P259"/>
    <mergeCell ref="A264:B264"/>
    <mergeCell ref="C264:D264"/>
    <mergeCell ref="I264:K264"/>
    <mergeCell ref="L264:M264"/>
    <mergeCell ref="N264:P264"/>
    <mergeCell ref="A265:B265"/>
    <mergeCell ref="C265:D265"/>
    <mergeCell ref="I265:K265"/>
    <mergeCell ref="L265:M265"/>
    <mergeCell ref="N265:P265"/>
    <mergeCell ref="A262:B262"/>
    <mergeCell ref="C262:D262"/>
    <mergeCell ref="I262:K262"/>
    <mergeCell ref="L262:M262"/>
    <mergeCell ref="N262:P262"/>
    <mergeCell ref="A263:B263"/>
    <mergeCell ref="C263:D263"/>
    <mergeCell ref="I263:K263"/>
    <mergeCell ref="L263:M263"/>
    <mergeCell ref="N263:P263"/>
    <mergeCell ref="A268:B268"/>
    <mergeCell ref="C268:D268"/>
    <mergeCell ref="I268:K268"/>
    <mergeCell ref="L268:M268"/>
    <mergeCell ref="N268:P268"/>
    <mergeCell ref="A269:B269"/>
    <mergeCell ref="C269:D269"/>
    <mergeCell ref="I269:K269"/>
    <mergeCell ref="L269:M269"/>
    <mergeCell ref="N269:P269"/>
    <mergeCell ref="A266:B266"/>
    <mergeCell ref="C266:D266"/>
    <mergeCell ref="I266:K266"/>
    <mergeCell ref="L266:M266"/>
    <mergeCell ref="N266:P266"/>
    <mergeCell ref="A267:B267"/>
    <mergeCell ref="C267:D267"/>
    <mergeCell ref="I267:K267"/>
    <mergeCell ref="L267:M267"/>
    <mergeCell ref="N267:P267"/>
    <mergeCell ref="A272:B272"/>
    <mergeCell ref="C272:D272"/>
    <mergeCell ref="I272:K272"/>
    <mergeCell ref="L272:M272"/>
    <mergeCell ref="N272:P272"/>
    <mergeCell ref="A273:B273"/>
    <mergeCell ref="C273:D273"/>
    <mergeCell ref="I273:K273"/>
    <mergeCell ref="L273:M273"/>
    <mergeCell ref="N273:P273"/>
    <mergeCell ref="A270:B270"/>
    <mergeCell ref="C270:D270"/>
    <mergeCell ref="I270:K270"/>
    <mergeCell ref="L270:M270"/>
    <mergeCell ref="N270:P270"/>
    <mergeCell ref="A271:B271"/>
    <mergeCell ref="C271:D271"/>
    <mergeCell ref="I271:K271"/>
    <mergeCell ref="L271:M271"/>
    <mergeCell ref="N271:P271"/>
    <mergeCell ref="A276:B276"/>
    <mergeCell ref="C276:D276"/>
    <mergeCell ref="I276:K276"/>
    <mergeCell ref="L276:M276"/>
    <mergeCell ref="N276:P276"/>
    <mergeCell ref="A277:B277"/>
    <mergeCell ref="C277:D277"/>
    <mergeCell ref="I277:K277"/>
    <mergeCell ref="L277:M277"/>
    <mergeCell ref="N277:P277"/>
    <mergeCell ref="A274:B274"/>
    <mergeCell ref="C274:D274"/>
    <mergeCell ref="I274:K274"/>
    <mergeCell ref="L274:M274"/>
    <mergeCell ref="N274:P274"/>
    <mergeCell ref="A275:B275"/>
    <mergeCell ref="C275:D275"/>
    <mergeCell ref="I275:K275"/>
    <mergeCell ref="L275:M275"/>
    <mergeCell ref="N275:P275"/>
    <mergeCell ref="A280:B280"/>
    <mergeCell ref="C280:D280"/>
    <mergeCell ref="I280:K280"/>
    <mergeCell ref="L280:M280"/>
    <mergeCell ref="N280:P280"/>
    <mergeCell ref="A281:B281"/>
    <mergeCell ref="C281:D281"/>
    <mergeCell ref="I281:K281"/>
    <mergeCell ref="L281:M281"/>
    <mergeCell ref="N281:P281"/>
    <mergeCell ref="A278:B278"/>
    <mergeCell ref="C278:D278"/>
    <mergeCell ref="I278:K278"/>
    <mergeCell ref="L278:M278"/>
    <mergeCell ref="N278:P278"/>
    <mergeCell ref="A279:B279"/>
    <mergeCell ref="C279:D279"/>
    <mergeCell ref="I279:K279"/>
    <mergeCell ref="L279:M279"/>
    <mergeCell ref="N279:P279"/>
    <mergeCell ref="A284:B284"/>
    <mergeCell ref="C284:D284"/>
    <mergeCell ref="I284:K284"/>
    <mergeCell ref="L284:M284"/>
    <mergeCell ref="N284:P284"/>
    <mergeCell ref="A285:B285"/>
    <mergeCell ref="C285:D285"/>
    <mergeCell ref="I285:K285"/>
    <mergeCell ref="L285:M285"/>
    <mergeCell ref="N285:P285"/>
    <mergeCell ref="A282:B282"/>
    <mergeCell ref="C282:D282"/>
    <mergeCell ref="I282:K282"/>
    <mergeCell ref="L282:M282"/>
    <mergeCell ref="N282:P282"/>
    <mergeCell ref="A283:B283"/>
    <mergeCell ref="C283:D283"/>
    <mergeCell ref="I283:K283"/>
    <mergeCell ref="L283:M283"/>
    <mergeCell ref="N283:P283"/>
    <mergeCell ref="A288:B288"/>
    <mergeCell ref="C288:D288"/>
    <mergeCell ref="I288:K288"/>
    <mergeCell ref="L288:M288"/>
    <mergeCell ref="N288:P288"/>
    <mergeCell ref="A289:B289"/>
    <mergeCell ref="C289:D289"/>
    <mergeCell ref="I289:K289"/>
    <mergeCell ref="L289:M289"/>
    <mergeCell ref="N289:P289"/>
    <mergeCell ref="A286:B286"/>
    <mergeCell ref="C286:D286"/>
    <mergeCell ref="I286:K286"/>
    <mergeCell ref="L286:M286"/>
    <mergeCell ref="N286:P286"/>
    <mergeCell ref="A287:B287"/>
    <mergeCell ref="C287:D287"/>
    <mergeCell ref="I287:K287"/>
    <mergeCell ref="L287:M287"/>
    <mergeCell ref="N287:P287"/>
    <mergeCell ref="A292:B292"/>
    <mergeCell ref="C292:D292"/>
    <mergeCell ref="I292:K292"/>
    <mergeCell ref="L292:M292"/>
    <mergeCell ref="N292:P292"/>
    <mergeCell ref="A293:B293"/>
    <mergeCell ref="C293:D293"/>
    <mergeCell ref="I293:K293"/>
    <mergeCell ref="L293:M293"/>
    <mergeCell ref="N293:P293"/>
    <mergeCell ref="A290:B290"/>
    <mergeCell ref="C290:D290"/>
    <mergeCell ref="I290:K290"/>
    <mergeCell ref="L290:M290"/>
    <mergeCell ref="N290:P290"/>
    <mergeCell ref="A291:B291"/>
    <mergeCell ref="C291:D291"/>
    <mergeCell ref="I291:K291"/>
    <mergeCell ref="L291:M291"/>
    <mergeCell ref="N291:P291"/>
    <mergeCell ref="A296:B296"/>
    <mergeCell ref="C296:D296"/>
    <mergeCell ref="I296:K296"/>
    <mergeCell ref="L296:M296"/>
    <mergeCell ref="N296:P296"/>
    <mergeCell ref="A297:B297"/>
    <mergeCell ref="C297:D297"/>
    <mergeCell ref="I297:K297"/>
    <mergeCell ref="L297:M297"/>
    <mergeCell ref="N297:P297"/>
    <mergeCell ref="A294:B294"/>
    <mergeCell ref="C294:D294"/>
    <mergeCell ref="I294:K294"/>
    <mergeCell ref="L294:M294"/>
    <mergeCell ref="N294:P294"/>
    <mergeCell ref="A295:B295"/>
    <mergeCell ref="C295:D295"/>
    <mergeCell ref="I295:K295"/>
    <mergeCell ref="L295:M295"/>
    <mergeCell ref="N295:P295"/>
    <mergeCell ref="A300:B300"/>
    <mergeCell ref="C300:D300"/>
    <mergeCell ref="I300:K300"/>
    <mergeCell ref="L300:M300"/>
    <mergeCell ref="N300:P300"/>
    <mergeCell ref="A301:B301"/>
    <mergeCell ref="C301:D301"/>
    <mergeCell ref="I301:K301"/>
    <mergeCell ref="L301:M301"/>
    <mergeCell ref="N301:P301"/>
    <mergeCell ref="A298:B298"/>
    <mergeCell ref="C298:D298"/>
    <mergeCell ref="I298:K298"/>
    <mergeCell ref="L298:M298"/>
    <mergeCell ref="N298:P298"/>
    <mergeCell ref="A299:B299"/>
    <mergeCell ref="C299:D299"/>
    <mergeCell ref="I299:K299"/>
    <mergeCell ref="L299:M299"/>
    <mergeCell ref="N299:P299"/>
    <mergeCell ref="A304:B304"/>
    <mergeCell ref="C304:D304"/>
    <mergeCell ref="I304:K304"/>
    <mergeCell ref="L304:M304"/>
    <mergeCell ref="N304:P304"/>
    <mergeCell ref="A305:B305"/>
    <mergeCell ref="C305:D305"/>
    <mergeCell ref="I305:K305"/>
    <mergeCell ref="L305:M305"/>
    <mergeCell ref="N305:P305"/>
    <mergeCell ref="A302:B302"/>
    <mergeCell ref="C302:D302"/>
    <mergeCell ref="I302:K302"/>
    <mergeCell ref="L302:M302"/>
    <mergeCell ref="N302:P302"/>
    <mergeCell ref="A303:B303"/>
    <mergeCell ref="C303:D303"/>
    <mergeCell ref="I303:K303"/>
    <mergeCell ref="L303:M303"/>
    <mergeCell ref="N303:P303"/>
    <mergeCell ref="A308:B308"/>
    <mergeCell ref="C308:D308"/>
    <mergeCell ref="I308:K308"/>
    <mergeCell ref="L308:M308"/>
    <mergeCell ref="N308:P308"/>
    <mergeCell ref="A309:B309"/>
    <mergeCell ref="C309:D309"/>
    <mergeCell ref="I309:K309"/>
    <mergeCell ref="L309:M309"/>
    <mergeCell ref="N309:P309"/>
    <mergeCell ref="A306:B306"/>
    <mergeCell ref="C306:D306"/>
    <mergeCell ref="I306:K306"/>
    <mergeCell ref="L306:M306"/>
    <mergeCell ref="N306:P306"/>
    <mergeCell ref="A307:B307"/>
    <mergeCell ref="C307:D307"/>
    <mergeCell ref="I307:K307"/>
    <mergeCell ref="L307:M307"/>
    <mergeCell ref="N307:P307"/>
    <mergeCell ref="A312:B312"/>
    <mergeCell ref="C312:D312"/>
    <mergeCell ref="I312:K312"/>
    <mergeCell ref="L312:M312"/>
    <mergeCell ref="N312:P312"/>
    <mergeCell ref="A313:B313"/>
    <mergeCell ref="C313:D313"/>
    <mergeCell ref="I313:K313"/>
    <mergeCell ref="L313:M313"/>
    <mergeCell ref="N313:P313"/>
    <mergeCell ref="A310:B310"/>
    <mergeCell ref="C310:D310"/>
    <mergeCell ref="I310:K310"/>
    <mergeCell ref="L310:M310"/>
    <mergeCell ref="N310:P310"/>
    <mergeCell ref="A311:B311"/>
    <mergeCell ref="C311:D311"/>
    <mergeCell ref="I311:K311"/>
    <mergeCell ref="L311:M311"/>
    <mergeCell ref="N311:P311"/>
    <mergeCell ref="A316:B316"/>
    <mergeCell ref="C316:D316"/>
    <mergeCell ref="I316:K316"/>
    <mergeCell ref="L316:M316"/>
    <mergeCell ref="N316:P316"/>
    <mergeCell ref="A317:B317"/>
    <mergeCell ref="C317:D317"/>
    <mergeCell ref="I317:K317"/>
    <mergeCell ref="L317:M317"/>
    <mergeCell ref="N317:P317"/>
    <mergeCell ref="A314:B314"/>
    <mergeCell ref="C314:D314"/>
    <mergeCell ref="I314:K314"/>
    <mergeCell ref="L314:M314"/>
    <mergeCell ref="N314:P314"/>
    <mergeCell ref="A315:B315"/>
    <mergeCell ref="C315:D315"/>
    <mergeCell ref="I315:K315"/>
    <mergeCell ref="L315:M315"/>
    <mergeCell ref="N315:P315"/>
    <mergeCell ref="A320:B320"/>
    <mergeCell ref="C320:D320"/>
    <mergeCell ref="I320:K320"/>
    <mergeCell ref="L320:M320"/>
    <mergeCell ref="N320:P320"/>
    <mergeCell ref="A321:B321"/>
    <mergeCell ref="C321:D321"/>
    <mergeCell ref="I321:K321"/>
    <mergeCell ref="L321:M321"/>
    <mergeCell ref="N321:P321"/>
    <mergeCell ref="A318:B318"/>
    <mergeCell ref="C318:D318"/>
    <mergeCell ref="I318:K318"/>
    <mergeCell ref="L318:M318"/>
    <mergeCell ref="N318:P318"/>
    <mergeCell ref="A319:B319"/>
    <mergeCell ref="C319:D319"/>
    <mergeCell ref="I319:K319"/>
    <mergeCell ref="L319:M319"/>
    <mergeCell ref="N319:P319"/>
    <mergeCell ref="A324:B324"/>
    <mergeCell ref="C324:D324"/>
    <mergeCell ref="I324:K324"/>
    <mergeCell ref="L324:M324"/>
    <mergeCell ref="N324:P324"/>
    <mergeCell ref="A325:B325"/>
    <mergeCell ref="C325:D325"/>
    <mergeCell ref="I325:K325"/>
    <mergeCell ref="L325:M325"/>
    <mergeCell ref="N325:P325"/>
    <mergeCell ref="A322:B322"/>
    <mergeCell ref="C322:D322"/>
    <mergeCell ref="I322:K322"/>
    <mergeCell ref="L322:M322"/>
    <mergeCell ref="N322:P322"/>
    <mergeCell ref="A323:B323"/>
    <mergeCell ref="C323:D323"/>
    <mergeCell ref="I323:K323"/>
    <mergeCell ref="L323:M323"/>
    <mergeCell ref="N323:P323"/>
    <mergeCell ref="A328:B328"/>
    <mergeCell ref="C328:D328"/>
    <mergeCell ref="I328:K328"/>
    <mergeCell ref="L328:M328"/>
    <mergeCell ref="N328:P328"/>
    <mergeCell ref="A329:B329"/>
    <mergeCell ref="C329:D329"/>
    <mergeCell ref="I329:K329"/>
    <mergeCell ref="L329:M329"/>
    <mergeCell ref="N329:P329"/>
    <mergeCell ref="A326:B326"/>
    <mergeCell ref="C326:D326"/>
    <mergeCell ref="I326:K326"/>
    <mergeCell ref="L326:M326"/>
    <mergeCell ref="N326:P326"/>
    <mergeCell ref="A327:B327"/>
    <mergeCell ref="C327:D327"/>
    <mergeCell ref="I327:K327"/>
    <mergeCell ref="L327:M327"/>
    <mergeCell ref="N327:P327"/>
    <mergeCell ref="A332:B332"/>
    <mergeCell ref="C332:D332"/>
    <mergeCell ref="I332:K332"/>
    <mergeCell ref="L332:M332"/>
    <mergeCell ref="N332:P332"/>
    <mergeCell ref="A333:B333"/>
    <mergeCell ref="C333:D333"/>
    <mergeCell ref="I333:K333"/>
    <mergeCell ref="L333:M333"/>
    <mergeCell ref="N333:P333"/>
    <mergeCell ref="A330:B330"/>
    <mergeCell ref="C330:D330"/>
    <mergeCell ref="I330:K330"/>
    <mergeCell ref="L330:M330"/>
    <mergeCell ref="N330:P330"/>
    <mergeCell ref="A331:B331"/>
    <mergeCell ref="C331:D331"/>
    <mergeCell ref="I331:K331"/>
    <mergeCell ref="L331:M331"/>
    <mergeCell ref="N331:P331"/>
    <mergeCell ref="A336:B336"/>
    <mergeCell ref="C336:D336"/>
    <mergeCell ref="I336:K336"/>
    <mergeCell ref="L336:M336"/>
    <mergeCell ref="N336:P336"/>
    <mergeCell ref="A337:B337"/>
    <mergeCell ref="C337:D337"/>
    <mergeCell ref="I337:K337"/>
    <mergeCell ref="L337:M337"/>
    <mergeCell ref="N337:P337"/>
    <mergeCell ref="A334:B334"/>
    <mergeCell ref="C334:D334"/>
    <mergeCell ref="I334:K334"/>
    <mergeCell ref="L334:M334"/>
    <mergeCell ref="N334:P334"/>
    <mergeCell ref="A335:B335"/>
    <mergeCell ref="C335:D335"/>
    <mergeCell ref="I335:K335"/>
    <mergeCell ref="L335:M335"/>
    <mergeCell ref="N335:P335"/>
    <mergeCell ref="A340:B340"/>
    <mergeCell ref="C340:D340"/>
    <mergeCell ref="I340:K340"/>
    <mergeCell ref="L340:M340"/>
    <mergeCell ref="N340:P340"/>
    <mergeCell ref="A341:B341"/>
    <mergeCell ref="C341:D341"/>
    <mergeCell ref="I341:K341"/>
    <mergeCell ref="L341:M341"/>
    <mergeCell ref="N341:P341"/>
    <mergeCell ref="A338:B338"/>
    <mergeCell ref="C338:D338"/>
    <mergeCell ref="I338:K338"/>
    <mergeCell ref="L338:M338"/>
    <mergeCell ref="N338:P338"/>
    <mergeCell ref="A339:B339"/>
    <mergeCell ref="C339:D339"/>
    <mergeCell ref="I339:K339"/>
    <mergeCell ref="L339:M339"/>
    <mergeCell ref="N339:P339"/>
    <mergeCell ref="A344:B344"/>
    <mergeCell ref="C344:D344"/>
    <mergeCell ref="I344:K344"/>
    <mergeCell ref="L344:M344"/>
    <mergeCell ref="N344:P344"/>
    <mergeCell ref="A345:B345"/>
    <mergeCell ref="C345:D345"/>
    <mergeCell ref="I345:K345"/>
    <mergeCell ref="L345:M345"/>
    <mergeCell ref="N345:P345"/>
    <mergeCell ref="A342:B342"/>
    <mergeCell ref="C342:D342"/>
    <mergeCell ref="I342:K342"/>
    <mergeCell ref="L342:M342"/>
    <mergeCell ref="N342:P342"/>
    <mergeCell ref="A343:B343"/>
    <mergeCell ref="C343:D343"/>
    <mergeCell ref="I343:K343"/>
    <mergeCell ref="L343:M343"/>
    <mergeCell ref="N343:P343"/>
    <mergeCell ref="A348:B348"/>
    <mergeCell ref="C348:D348"/>
    <mergeCell ref="I348:K348"/>
    <mergeCell ref="L348:M348"/>
    <mergeCell ref="N348:P348"/>
    <mergeCell ref="A349:B349"/>
    <mergeCell ref="C349:D349"/>
    <mergeCell ref="I349:K349"/>
    <mergeCell ref="L349:M349"/>
    <mergeCell ref="N349:P349"/>
    <mergeCell ref="A346:B346"/>
    <mergeCell ref="C346:D346"/>
    <mergeCell ref="I346:K346"/>
    <mergeCell ref="L346:M346"/>
    <mergeCell ref="N346:P346"/>
    <mergeCell ref="A347:B347"/>
    <mergeCell ref="C347:D347"/>
    <mergeCell ref="I347:K347"/>
    <mergeCell ref="L347:M347"/>
    <mergeCell ref="N347:P347"/>
    <mergeCell ref="A352:B352"/>
    <mergeCell ref="C352:D352"/>
    <mergeCell ref="I352:K352"/>
    <mergeCell ref="L352:M352"/>
    <mergeCell ref="N352:P352"/>
    <mergeCell ref="A353:B353"/>
    <mergeCell ref="C353:D353"/>
    <mergeCell ref="I353:K353"/>
    <mergeCell ref="L353:M353"/>
    <mergeCell ref="N353:P353"/>
    <mergeCell ref="A350:B350"/>
    <mergeCell ref="C350:D350"/>
    <mergeCell ref="I350:K350"/>
    <mergeCell ref="L350:M350"/>
    <mergeCell ref="N350:P350"/>
    <mergeCell ref="A351:B351"/>
    <mergeCell ref="C351:D351"/>
    <mergeCell ref="I351:K351"/>
    <mergeCell ref="L351:M351"/>
    <mergeCell ref="N351:P351"/>
    <mergeCell ref="A356:B356"/>
    <mergeCell ref="C356:D356"/>
    <mergeCell ref="I356:K356"/>
    <mergeCell ref="L356:M356"/>
    <mergeCell ref="N356:P356"/>
    <mergeCell ref="A357:B357"/>
    <mergeCell ref="C357:D357"/>
    <mergeCell ref="I357:K357"/>
    <mergeCell ref="L357:M357"/>
    <mergeCell ref="N357:P357"/>
    <mergeCell ref="A354:B354"/>
    <mergeCell ref="C354:D354"/>
    <mergeCell ref="I354:K354"/>
    <mergeCell ref="L354:M354"/>
    <mergeCell ref="N354:P354"/>
    <mergeCell ref="A355:B355"/>
    <mergeCell ref="C355:D355"/>
    <mergeCell ref="I355:K355"/>
    <mergeCell ref="L355:M355"/>
    <mergeCell ref="N355:P355"/>
    <mergeCell ref="A360:B360"/>
    <mergeCell ref="C360:D360"/>
    <mergeCell ref="I360:K360"/>
    <mergeCell ref="L360:M360"/>
    <mergeCell ref="N360:P360"/>
    <mergeCell ref="A361:B361"/>
    <mergeCell ref="C361:D361"/>
    <mergeCell ref="I361:K361"/>
    <mergeCell ref="L361:M361"/>
    <mergeCell ref="N361:P361"/>
    <mergeCell ref="A358:B358"/>
    <mergeCell ref="C358:D358"/>
    <mergeCell ref="I358:K358"/>
    <mergeCell ref="L358:M358"/>
    <mergeCell ref="N358:P358"/>
    <mergeCell ref="A359:B359"/>
    <mergeCell ref="C359:D359"/>
    <mergeCell ref="I359:K359"/>
    <mergeCell ref="L359:M359"/>
    <mergeCell ref="N359:P359"/>
    <mergeCell ref="A364:B364"/>
    <mergeCell ref="C364:D364"/>
    <mergeCell ref="I364:K364"/>
    <mergeCell ref="L364:M364"/>
    <mergeCell ref="N364:P364"/>
    <mergeCell ref="A365:B365"/>
    <mergeCell ref="C365:D365"/>
    <mergeCell ref="I365:K365"/>
    <mergeCell ref="L365:M365"/>
    <mergeCell ref="N365:P365"/>
    <mergeCell ref="A362:B362"/>
    <mergeCell ref="C362:D362"/>
    <mergeCell ref="I362:K362"/>
    <mergeCell ref="L362:M362"/>
    <mergeCell ref="N362:P362"/>
    <mergeCell ref="A363:B363"/>
    <mergeCell ref="C363:D363"/>
    <mergeCell ref="I363:K363"/>
    <mergeCell ref="L363:M363"/>
    <mergeCell ref="N363:P363"/>
    <mergeCell ref="A368:B368"/>
    <mergeCell ref="C368:D368"/>
    <mergeCell ref="I368:K368"/>
    <mergeCell ref="L368:M368"/>
    <mergeCell ref="N368:P368"/>
    <mergeCell ref="A369:B369"/>
    <mergeCell ref="C369:D369"/>
    <mergeCell ref="I369:K369"/>
    <mergeCell ref="L369:M369"/>
    <mergeCell ref="N369:P369"/>
    <mergeCell ref="A366:B366"/>
    <mergeCell ref="C366:D366"/>
    <mergeCell ref="I366:K366"/>
    <mergeCell ref="L366:M366"/>
    <mergeCell ref="N366:P366"/>
    <mergeCell ref="A367:B367"/>
    <mergeCell ref="C367:D367"/>
    <mergeCell ref="I367:K367"/>
    <mergeCell ref="L367:M367"/>
    <mergeCell ref="N367:P367"/>
    <mergeCell ref="A372:B372"/>
    <mergeCell ref="C372:D372"/>
    <mergeCell ref="I372:K372"/>
    <mergeCell ref="L372:M372"/>
    <mergeCell ref="N372:P372"/>
    <mergeCell ref="A373:B373"/>
    <mergeCell ref="C373:D373"/>
    <mergeCell ref="I373:K373"/>
    <mergeCell ref="L373:M373"/>
    <mergeCell ref="N373:P373"/>
    <mergeCell ref="A370:B370"/>
    <mergeCell ref="C370:D370"/>
    <mergeCell ref="I370:K370"/>
    <mergeCell ref="L370:M370"/>
    <mergeCell ref="N370:P370"/>
    <mergeCell ref="A371:B371"/>
    <mergeCell ref="C371:D371"/>
    <mergeCell ref="I371:K371"/>
    <mergeCell ref="L371:M371"/>
    <mergeCell ref="N371:P371"/>
    <mergeCell ref="A376:B376"/>
    <mergeCell ref="C376:D376"/>
    <mergeCell ref="I376:K376"/>
    <mergeCell ref="L376:M376"/>
    <mergeCell ref="N376:P376"/>
    <mergeCell ref="A377:B377"/>
    <mergeCell ref="C377:D377"/>
    <mergeCell ref="I377:K377"/>
    <mergeCell ref="L377:M377"/>
    <mergeCell ref="N377:P377"/>
    <mergeCell ref="A374:B374"/>
    <mergeCell ref="C374:D374"/>
    <mergeCell ref="I374:K374"/>
    <mergeCell ref="L374:M374"/>
    <mergeCell ref="N374:P374"/>
    <mergeCell ref="A375:B375"/>
    <mergeCell ref="C375:D375"/>
    <mergeCell ref="I375:K375"/>
    <mergeCell ref="L375:M375"/>
    <mergeCell ref="N375:P375"/>
    <mergeCell ref="A380:B380"/>
    <mergeCell ref="C380:D380"/>
    <mergeCell ref="I380:K380"/>
    <mergeCell ref="L380:M380"/>
    <mergeCell ref="N380:P380"/>
    <mergeCell ref="A381:B381"/>
    <mergeCell ref="C381:D381"/>
    <mergeCell ref="I381:K381"/>
    <mergeCell ref="L381:M381"/>
    <mergeCell ref="N381:P381"/>
    <mergeCell ref="A378:B378"/>
    <mergeCell ref="C378:D378"/>
    <mergeCell ref="I378:K378"/>
    <mergeCell ref="L378:M378"/>
    <mergeCell ref="N378:P378"/>
    <mergeCell ref="A379:B379"/>
    <mergeCell ref="C379:D379"/>
    <mergeCell ref="I379:K379"/>
    <mergeCell ref="L379:M379"/>
    <mergeCell ref="N379:P379"/>
    <mergeCell ref="A384:B384"/>
    <mergeCell ref="C384:D384"/>
    <mergeCell ref="I384:K384"/>
    <mergeCell ref="L384:M384"/>
    <mergeCell ref="N384:P384"/>
    <mergeCell ref="A385:B385"/>
    <mergeCell ref="C385:D385"/>
    <mergeCell ref="I385:K385"/>
    <mergeCell ref="L385:M385"/>
    <mergeCell ref="N385:P385"/>
    <mergeCell ref="A382:B382"/>
    <mergeCell ref="C382:D382"/>
    <mergeCell ref="I382:K382"/>
    <mergeCell ref="L382:M382"/>
    <mergeCell ref="N382:P382"/>
    <mergeCell ref="A383:B383"/>
    <mergeCell ref="C383:D383"/>
    <mergeCell ref="I383:K383"/>
    <mergeCell ref="L383:M383"/>
    <mergeCell ref="N383:P383"/>
    <mergeCell ref="A388:B388"/>
    <mergeCell ref="C388:D388"/>
    <mergeCell ref="I388:K388"/>
    <mergeCell ref="L388:M388"/>
    <mergeCell ref="N388:P388"/>
    <mergeCell ref="A389:B389"/>
    <mergeCell ref="C389:D389"/>
    <mergeCell ref="I389:K389"/>
    <mergeCell ref="L389:M389"/>
    <mergeCell ref="N389:P389"/>
    <mergeCell ref="A386:B386"/>
    <mergeCell ref="C386:D386"/>
    <mergeCell ref="I386:K386"/>
    <mergeCell ref="L386:M386"/>
    <mergeCell ref="N386:P386"/>
    <mergeCell ref="A387:B387"/>
    <mergeCell ref="C387:D387"/>
    <mergeCell ref="I387:K387"/>
    <mergeCell ref="L387:M387"/>
    <mergeCell ref="N387:P387"/>
    <mergeCell ref="A392:B392"/>
    <mergeCell ref="C392:D392"/>
    <mergeCell ref="I392:K392"/>
    <mergeCell ref="L392:M392"/>
    <mergeCell ref="N392:P392"/>
    <mergeCell ref="A393:B393"/>
    <mergeCell ref="C393:D393"/>
    <mergeCell ref="I393:K393"/>
    <mergeCell ref="L393:M393"/>
    <mergeCell ref="N393:P393"/>
    <mergeCell ref="A390:B390"/>
    <mergeCell ref="C390:D390"/>
    <mergeCell ref="I390:K390"/>
    <mergeCell ref="L390:M390"/>
    <mergeCell ref="N390:P390"/>
    <mergeCell ref="A391:B391"/>
    <mergeCell ref="C391:D391"/>
    <mergeCell ref="I391:K391"/>
    <mergeCell ref="L391:M391"/>
    <mergeCell ref="N391:P391"/>
    <mergeCell ref="A396:B396"/>
    <mergeCell ref="C396:D396"/>
    <mergeCell ref="I396:K396"/>
    <mergeCell ref="L396:M396"/>
    <mergeCell ref="N396:P396"/>
    <mergeCell ref="A397:B397"/>
    <mergeCell ref="C397:D397"/>
    <mergeCell ref="I397:K397"/>
    <mergeCell ref="L397:M397"/>
    <mergeCell ref="N397:P397"/>
    <mergeCell ref="A394:B394"/>
    <mergeCell ref="C394:D394"/>
    <mergeCell ref="I394:K394"/>
    <mergeCell ref="L394:M394"/>
    <mergeCell ref="N394:P394"/>
    <mergeCell ref="A395:B395"/>
    <mergeCell ref="C395:D395"/>
    <mergeCell ref="I395:K395"/>
    <mergeCell ref="L395:M395"/>
    <mergeCell ref="N395:P395"/>
    <mergeCell ref="A400:B400"/>
    <mergeCell ref="C400:D400"/>
    <mergeCell ref="I400:K400"/>
    <mergeCell ref="L400:M400"/>
    <mergeCell ref="N400:P400"/>
    <mergeCell ref="A401:B401"/>
    <mergeCell ref="C401:D401"/>
    <mergeCell ref="I401:K401"/>
    <mergeCell ref="L401:M401"/>
    <mergeCell ref="N401:P401"/>
    <mergeCell ref="A398:B398"/>
    <mergeCell ref="C398:D398"/>
    <mergeCell ref="I398:K398"/>
    <mergeCell ref="L398:M398"/>
    <mergeCell ref="N398:P398"/>
    <mergeCell ref="A399:B399"/>
    <mergeCell ref="C399:D399"/>
    <mergeCell ref="I399:K399"/>
    <mergeCell ref="L399:M399"/>
    <mergeCell ref="N399:P399"/>
    <mergeCell ref="A404:B404"/>
    <mergeCell ref="C404:D404"/>
    <mergeCell ref="I404:K404"/>
    <mergeCell ref="L404:M404"/>
    <mergeCell ref="N404:P404"/>
    <mergeCell ref="A405:B405"/>
    <mergeCell ref="C405:D405"/>
    <mergeCell ref="I405:K405"/>
    <mergeCell ref="L405:M405"/>
    <mergeCell ref="N405:P405"/>
    <mergeCell ref="A402:B402"/>
    <mergeCell ref="C402:D402"/>
    <mergeCell ref="I402:K402"/>
    <mergeCell ref="L402:M402"/>
    <mergeCell ref="N402:P402"/>
    <mergeCell ref="A403:B403"/>
    <mergeCell ref="C403:D403"/>
    <mergeCell ref="I403:K403"/>
    <mergeCell ref="L403:M403"/>
    <mergeCell ref="N403:P403"/>
    <mergeCell ref="A408:B408"/>
    <mergeCell ref="C408:D408"/>
    <mergeCell ref="I408:K408"/>
    <mergeCell ref="L408:M408"/>
    <mergeCell ref="N408:P408"/>
    <mergeCell ref="A409:B409"/>
    <mergeCell ref="C409:D409"/>
    <mergeCell ref="I409:K409"/>
    <mergeCell ref="L409:M409"/>
    <mergeCell ref="N409:P409"/>
    <mergeCell ref="A406:B406"/>
    <mergeCell ref="C406:D406"/>
    <mergeCell ref="I406:K406"/>
    <mergeCell ref="L406:M406"/>
    <mergeCell ref="N406:P406"/>
    <mergeCell ref="A407:B407"/>
    <mergeCell ref="C407:D407"/>
    <mergeCell ref="I407:K407"/>
    <mergeCell ref="L407:M407"/>
    <mergeCell ref="N407:P407"/>
    <mergeCell ref="A412:B412"/>
    <mergeCell ref="C412:D412"/>
    <mergeCell ref="I412:K412"/>
    <mergeCell ref="L412:M412"/>
    <mergeCell ref="N412:P412"/>
    <mergeCell ref="A413:B413"/>
    <mergeCell ref="C413:D413"/>
    <mergeCell ref="I413:K413"/>
    <mergeCell ref="L413:M413"/>
    <mergeCell ref="N413:P413"/>
    <mergeCell ref="A410:B410"/>
    <mergeCell ref="C410:D410"/>
    <mergeCell ref="I410:K410"/>
    <mergeCell ref="L410:M410"/>
    <mergeCell ref="N410:P410"/>
    <mergeCell ref="A411:B411"/>
    <mergeCell ref="C411:D411"/>
    <mergeCell ref="I411:K411"/>
    <mergeCell ref="L411:M411"/>
    <mergeCell ref="N411:P411"/>
    <mergeCell ref="A416:B416"/>
    <mergeCell ref="C416:D416"/>
    <mergeCell ref="I416:K416"/>
    <mergeCell ref="L416:M416"/>
    <mergeCell ref="N416:P416"/>
    <mergeCell ref="A417:B417"/>
    <mergeCell ref="C417:D417"/>
    <mergeCell ref="I417:K417"/>
    <mergeCell ref="L417:M417"/>
    <mergeCell ref="N417:P417"/>
    <mergeCell ref="A414:B414"/>
    <mergeCell ref="C414:D414"/>
    <mergeCell ref="I414:K414"/>
    <mergeCell ref="L414:M414"/>
    <mergeCell ref="N414:P414"/>
    <mergeCell ref="A415:B415"/>
    <mergeCell ref="C415:D415"/>
    <mergeCell ref="I415:K415"/>
    <mergeCell ref="L415:M415"/>
    <mergeCell ref="N415:P415"/>
    <mergeCell ref="A420:B420"/>
    <mergeCell ref="C420:D420"/>
    <mergeCell ref="I420:K420"/>
    <mergeCell ref="L420:M420"/>
    <mergeCell ref="N420:P420"/>
    <mergeCell ref="A421:B421"/>
    <mergeCell ref="C421:D421"/>
    <mergeCell ref="I421:K421"/>
    <mergeCell ref="L421:M421"/>
    <mergeCell ref="N421:P421"/>
    <mergeCell ref="A418:B418"/>
    <mergeCell ref="C418:D418"/>
    <mergeCell ref="I418:K418"/>
    <mergeCell ref="L418:M418"/>
    <mergeCell ref="N418:P418"/>
    <mergeCell ref="A419:B419"/>
    <mergeCell ref="C419:D419"/>
    <mergeCell ref="I419:K419"/>
    <mergeCell ref="L419:M419"/>
    <mergeCell ref="N419:P419"/>
    <mergeCell ref="A424:B424"/>
    <mergeCell ref="C424:D424"/>
    <mergeCell ref="I424:K424"/>
    <mergeCell ref="L424:M424"/>
    <mergeCell ref="N424:P424"/>
    <mergeCell ref="A425:B425"/>
    <mergeCell ref="C425:D425"/>
    <mergeCell ref="I425:K425"/>
    <mergeCell ref="L425:M425"/>
    <mergeCell ref="N425:P425"/>
    <mergeCell ref="A422:B422"/>
    <mergeCell ref="C422:D422"/>
    <mergeCell ref="I422:K422"/>
    <mergeCell ref="L422:M422"/>
    <mergeCell ref="N422:P422"/>
    <mergeCell ref="A423:B423"/>
    <mergeCell ref="C423:D423"/>
    <mergeCell ref="I423:K423"/>
    <mergeCell ref="L423:M423"/>
    <mergeCell ref="N423:P423"/>
    <mergeCell ref="A428:B428"/>
    <mergeCell ref="C428:D428"/>
    <mergeCell ref="I428:K428"/>
    <mergeCell ref="L428:M428"/>
    <mergeCell ref="N428:P428"/>
    <mergeCell ref="A429:B429"/>
    <mergeCell ref="C429:D429"/>
    <mergeCell ref="I429:K429"/>
    <mergeCell ref="L429:M429"/>
    <mergeCell ref="N429:P429"/>
    <mergeCell ref="A426:B426"/>
    <mergeCell ref="C426:D426"/>
    <mergeCell ref="I426:K426"/>
    <mergeCell ref="L426:M426"/>
    <mergeCell ref="N426:P426"/>
    <mergeCell ref="A427:B427"/>
    <mergeCell ref="C427:D427"/>
    <mergeCell ref="I427:K427"/>
    <mergeCell ref="L427:M427"/>
    <mergeCell ref="N427:P427"/>
    <mergeCell ref="A432:B432"/>
    <mergeCell ref="C432:D432"/>
    <mergeCell ref="I432:K432"/>
    <mergeCell ref="L432:M432"/>
    <mergeCell ref="N432:P432"/>
    <mergeCell ref="A433:B433"/>
    <mergeCell ref="C433:D433"/>
    <mergeCell ref="I433:K433"/>
    <mergeCell ref="L433:M433"/>
    <mergeCell ref="N433:P433"/>
    <mergeCell ref="A430:B430"/>
    <mergeCell ref="C430:D430"/>
    <mergeCell ref="I430:K430"/>
    <mergeCell ref="L430:M430"/>
    <mergeCell ref="N430:P430"/>
    <mergeCell ref="A431:B431"/>
    <mergeCell ref="C431:D431"/>
    <mergeCell ref="I431:K431"/>
    <mergeCell ref="L431:M431"/>
    <mergeCell ref="N431:P431"/>
    <mergeCell ref="A436:B436"/>
    <mergeCell ref="C436:D436"/>
    <mergeCell ref="I436:K436"/>
    <mergeCell ref="L436:M436"/>
    <mergeCell ref="N436:P436"/>
    <mergeCell ref="A437:B437"/>
    <mergeCell ref="C437:D437"/>
    <mergeCell ref="I437:K437"/>
    <mergeCell ref="L437:M437"/>
    <mergeCell ref="N437:P437"/>
    <mergeCell ref="A434:B434"/>
    <mergeCell ref="C434:D434"/>
    <mergeCell ref="I434:K434"/>
    <mergeCell ref="L434:M434"/>
    <mergeCell ref="N434:P434"/>
    <mergeCell ref="A435:B435"/>
    <mergeCell ref="C435:D435"/>
    <mergeCell ref="I435:K435"/>
    <mergeCell ref="L435:M435"/>
    <mergeCell ref="N435:P435"/>
    <mergeCell ref="A440:B440"/>
    <mergeCell ref="C440:D440"/>
    <mergeCell ref="I440:K440"/>
    <mergeCell ref="L440:M440"/>
    <mergeCell ref="N440:P440"/>
    <mergeCell ref="A441:B441"/>
    <mergeCell ref="C441:D441"/>
    <mergeCell ref="I441:K441"/>
    <mergeCell ref="L441:M441"/>
    <mergeCell ref="N441:P441"/>
    <mergeCell ref="A438:B438"/>
    <mergeCell ref="C438:D438"/>
    <mergeCell ref="I438:K438"/>
    <mergeCell ref="L438:M438"/>
    <mergeCell ref="N438:P438"/>
    <mergeCell ref="A439:B439"/>
    <mergeCell ref="C439:D439"/>
    <mergeCell ref="I439:K439"/>
    <mergeCell ref="L439:M439"/>
    <mergeCell ref="N439:P439"/>
    <mergeCell ref="A444:B444"/>
    <mergeCell ref="C444:D444"/>
    <mergeCell ref="I444:K444"/>
    <mergeCell ref="L444:M444"/>
    <mergeCell ref="N444:P444"/>
    <mergeCell ref="A445:B445"/>
    <mergeCell ref="C445:D445"/>
    <mergeCell ref="I445:K445"/>
    <mergeCell ref="L445:M445"/>
    <mergeCell ref="N445:P445"/>
    <mergeCell ref="A442:B442"/>
    <mergeCell ref="C442:D442"/>
    <mergeCell ref="I442:K442"/>
    <mergeCell ref="L442:M442"/>
    <mergeCell ref="N442:P442"/>
    <mergeCell ref="A443:B443"/>
    <mergeCell ref="C443:D443"/>
    <mergeCell ref="I443:K443"/>
    <mergeCell ref="L443:M443"/>
    <mergeCell ref="N443:P443"/>
    <mergeCell ref="A448:B448"/>
    <mergeCell ref="C448:D448"/>
    <mergeCell ref="I448:K448"/>
    <mergeCell ref="L448:M448"/>
    <mergeCell ref="N448:P448"/>
    <mergeCell ref="A449:B449"/>
    <mergeCell ref="C449:D449"/>
    <mergeCell ref="I449:K449"/>
    <mergeCell ref="L449:M449"/>
    <mergeCell ref="N449:P449"/>
    <mergeCell ref="A446:B446"/>
    <mergeCell ref="C446:D446"/>
    <mergeCell ref="I446:K446"/>
    <mergeCell ref="L446:M446"/>
    <mergeCell ref="N446:P446"/>
    <mergeCell ref="A447:B447"/>
    <mergeCell ref="C447:D447"/>
    <mergeCell ref="I447:K447"/>
    <mergeCell ref="L447:M447"/>
    <mergeCell ref="N447:P447"/>
    <mergeCell ref="A452:B452"/>
    <mergeCell ref="C452:D452"/>
    <mergeCell ref="I452:K452"/>
    <mergeCell ref="L452:M452"/>
    <mergeCell ref="N452:P452"/>
    <mergeCell ref="A453:B453"/>
    <mergeCell ref="C453:D453"/>
    <mergeCell ref="I453:K453"/>
    <mergeCell ref="L453:M453"/>
    <mergeCell ref="N453:P453"/>
    <mergeCell ref="A450:B450"/>
    <mergeCell ref="C450:D450"/>
    <mergeCell ref="I450:K450"/>
    <mergeCell ref="L450:M450"/>
    <mergeCell ref="N450:P450"/>
    <mergeCell ref="A451:B451"/>
    <mergeCell ref="C451:D451"/>
    <mergeCell ref="I451:K451"/>
    <mergeCell ref="L451:M451"/>
    <mergeCell ref="N451:P451"/>
    <mergeCell ref="A456:B456"/>
    <mergeCell ref="C456:D456"/>
    <mergeCell ref="I456:K456"/>
    <mergeCell ref="L456:M456"/>
    <mergeCell ref="N456:P456"/>
    <mergeCell ref="A457:B457"/>
    <mergeCell ref="C457:D457"/>
    <mergeCell ref="I457:K457"/>
    <mergeCell ref="L457:M457"/>
    <mergeCell ref="N457:P457"/>
    <mergeCell ref="A454:B454"/>
    <mergeCell ref="C454:D454"/>
    <mergeCell ref="I454:K454"/>
    <mergeCell ref="L454:M454"/>
    <mergeCell ref="N454:P454"/>
    <mergeCell ref="A455:B455"/>
    <mergeCell ref="C455:D455"/>
    <mergeCell ref="I455:K455"/>
    <mergeCell ref="L455:M455"/>
    <mergeCell ref="N455:P455"/>
    <mergeCell ref="A460:B460"/>
    <mergeCell ref="C460:D460"/>
    <mergeCell ref="I460:K460"/>
    <mergeCell ref="L460:M460"/>
    <mergeCell ref="N460:P460"/>
    <mergeCell ref="A461:B461"/>
    <mergeCell ref="C461:D461"/>
    <mergeCell ref="I461:K461"/>
    <mergeCell ref="L461:M461"/>
    <mergeCell ref="N461:P461"/>
    <mergeCell ref="A458:B458"/>
    <mergeCell ref="C458:D458"/>
    <mergeCell ref="I458:K458"/>
    <mergeCell ref="L458:M458"/>
    <mergeCell ref="N458:P458"/>
    <mergeCell ref="A459:B459"/>
    <mergeCell ref="C459:D459"/>
    <mergeCell ref="I459:K459"/>
    <mergeCell ref="L459:M459"/>
    <mergeCell ref="N459:P459"/>
    <mergeCell ref="A464:B464"/>
    <mergeCell ref="C464:D464"/>
    <mergeCell ref="I464:K464"/>
    <mergeCell ref="L464:M464"/>
    <mergeCell ref="N464:P464"/>
    <mergeCell ref="A465:B465"/>
    <mergeCell ref="C465:D465"/>
    <mergeCell ref="I465:K465"/>
    <mergeCell ref="L465:M465"/>
    <mergeCell ref="N465:P465"/>
    <mergeCell ref="A462:B462"/>
    <mergeCell ref="C462:D462"/>
    <mergeCell ref="I462:K462"/>
    <mergeCell ref="L462:M462"/>
    <mergeCell ref="N462:P462"/>
    <mergeCell ref="A463:B463"/>
    <mergeCell ref="C463:D463"/>
    <mergeCell ref="I463:K463"/>
    <mergeCell ref="L463:M463"/>
    <mergeCell ref="N463:P463"/>
    <mergeCell ref="A468:B468"/>
    <mergeCell ref="C468:D468"/>
    <mergeCell ref="I468:K468"/>
    <mergeCell ref="L468:M468"/>
    <mergeCell ref="N468:P468"/>
    <mergeCell ref="A469:B469"/>
    <mergeCell ref="C469:D469"/>
    <mergeCell ref="I469:K469"/>
    <mergeCell ref="L469:M469"/>
    <mergeCell ref="N469:P469"/>
    <mergeCell ref="A466:B466"/>
    <mergeCell ref="C466:D466"/>
    <mergeCell ref="I466:K466"/>
    <mergeCell ref="L466:M466"/>
    <mergeCell ref="N466:P466"/>
    <mergeCell ref="A467:B467"/>
    <mergeCell ref="C467:D467"/>
    <mergeCell ref="I467:K467"/>
    <mergeCell ref="L467:M467"/>
    <mergeCell ref="N467:P467"/>
    <mergeCell ref="A472:B472"/>
    <mergeCell ref="C472:D472"/>
    <mergeCell ref="I472:K472"/>
    <mergeCell ref="L472:M472"/>
    <mergeCell ref="N472:P472"/>
    <mergeCell ref="A473:B473"/>
    <mergeCell ref="C473:D473"/>
    <mergeCell ref="I473:K473"/>
    <mergeCell ref="L473:M473"/>
    <mergeCell ref="N473:P473"/>
    <mergeCell ref="A470:B470"/>
    <mergeCell ref="C470:D470"/>
    <mergeCell ref="I470:K470"/>
    <mergeCell ref="L470:M470"/>
    <mergeCell ref="N470:P470"/>
    <mergeCell ref="A471:B471"/>
    <mergeCell ref="C471:D471"/>
    <mergeCell ref="I471:K471"/>
    <mergeCell ref="L471:M471"/>
    <mergeCell ref="N471:P471"/>
    <mergeCell ref="A476:B476"/>
    <mergeCell ref="C476:D476"/>
    <mergeCell ref="I476:K476"/>
    <mergeCell ref="L476:M476"/>
    <mergeCell ref="N476:P476"/>
    <mergeCell ref="A477:B477"/>
    <mergeCell ref="C477:D477"/>
    <mergeCell ref="I477:K477"/>
    <mergeCell ref="L477:M477"/>
    <mergeCell ref="N477:P477"/>
    <mergeCell ref="A474:B474"/>
    <mergeCell ref="C474:D474"/>
    <mergeCell ref="I474:K474"/>
    <mergeCell ref="L474:M474"/>
    <mergeCell ref="N474:P474"/>
    <mergeCell ref="A475:B475"/>
    <mergeCell ref="C475:D475"/>
    <mergeCell ref="I475:K475"/>
    <mergeCell ref="L475:M475"/>
    <mergeCell ref="N475:P475"/>
    <mergeCell ref="A480:B480"/>
    <mergeCell ref="C480:D480"/>
    <mergeCell ref="I480:K480"/>
    <mergeCell ref="L480:M480"/>
    <mergeCell ref="N480:P480"/>
    <mergeCell ref="A481:B481"/>
    <mergeCell ref="C481:D481"/>
    <mergeCell ref="I481:K481"/>
    <mergeCell ref="L481:M481"/>
    <mergeCell ref="N481:P481"/>
    <mergeCell ref="A478:B478"/>
    <mergeCell ref="C478:D478"/>
    <mergeCell ref="I478:K478"/>
    <mergeCell ref="L478:M478"/>
    <mergeCell ref="N478:P478"/>
    <mergeCell ref="A479:B479"/>
    <mergeCell ref="C479:D479"/>
    <mergeCell ref="I479:K479"/>
    <mergeCell ref="L479:M479"/>
    <mergeCell ref="N479:P479"/>
    <mergeCell ref="A484:B484"/>
    <mergeCell ref="C484:D484"/>
    <mergeCell ref="I484:K484"/>
    <mergeCell ref="L484:M484"/>
    <mergeCell ref="N484:P484"/>
    <mergeCell ref="A485:B485"/>
    <mergeCell ref="C485:D485"/>
    <mergeCell ref="I485:K485"/>
    <mergeCell ref="L485:M485"/>
    <mergeCell ref="N485:P485"/>
    <mergeCell ref="A482:B482"/>
    <mergeCell ref="C482:D482"/>
    <mergeCell ref="I482:K482"/>
    <mergeCell ref="L482:M482"/>
    <mergeCell ref="N482:P482"/>
    <mergeCell ref="A483:B483"/>
    <mergeCell ref="C483:D483"/>
    <mergeCell ref="I483:K483"/>
    <mergeCell ref="L483:M483"/>
    <mergeCell ref="N483:P483"/>
    <mergeCell ref="A488:B488"/>
    <mergeCell ref="C488:D488"/>
    <mergeCell ref="I488:K488"/>
    <mergeCell ref="L488:M488"/>
    <mergeCell ref="N488:P488"/>
    <mergeCell ref="A489:B489"/>
    <mergeCell ref="C489:D489"/>
    <mergeCell ref="I489:K489"/>
    <mergeCell ref="L489:M489"/>
    <mergeCell ref="N489:P489"/>
    <mergeCell ref="A486:B486"/>
    <mergeCell ref="C486:D486"/>
    <mergeCell ref="I486:K486"/>
    <mergeCell ref="L486:M486"/>
    <mergeCell ref="N486:P486"/>
    <mergeCell ref="A487:B487"/>
    <mergeCell ref="C487:D487"/>
    <mergeCell ref="I487:K487"/>
    <mergeCell ref="L487:M487"/>
    <mergeCell ref="N487:P487"/>
    <mergeCell ref="A492:B492"/>
    <mergeCell ref="C492:D492"/>
    <mergeCell ref="I492:K492"/>
    <mergeCell ref="L492:M492"/>
    <mergeCell ref="N492:P492"/>
    <mergeCell ref="A493:B493"/>
    <mergeCell ref="C493:D493"/>
    <mergeCell ref="I493:K493"/>
    <mergeCell ref="L493:M493"/>
    <mergeCell ref="N493:P493"/>
    <mergeCell ref="A490:B490"/>
    <mergeCell ref="C490:D490"/>
    <mergeCell ref="I490:K490"/>
    <mergeCell ref="L490:M490"/>
    <mergeCell ref="N490:P490"/>
    <mergeCell ref="A491:B491"/>
    <mergeCell ref="C491:D491"/>
    <mergeCell ref="I491:K491"/>
    <mergeCell ref="L491:M491"/>
    <mergeCell ref="N491:P491"/>
    <mergeCell ref="A496:B496"/>
    <mergeCell ref="C496:D496"/>
    <mergeCell ref="I496:K496"/>
    <mergeCell ref="L496:M496"/>
    <mergeCell ref="N496:P496"/>
    <mergeCell ref="A497:B497"/>
    <mergeCell ref="C497:D497"/>
    <mergeCell ref="I497:K497"/>
    <mergeCell ref="L497:M497"/>
    <mergeCell ref="N497:P497"/>
    <mergeCell ref="A494:B494"/>
    <mergeCell ref="C494:D494"/>
    <mergeCell ref="I494:K494"/>
    <mergeCell ref="L494:M494"/>
    <mergeCell ref="N494:P494"/>
    <mergeCell ref="A495:B495"/>
    <mergeCell ref="C495:D495"/>
    <mergeCell ref="I495:K495"/>
    <mergeCell ref="L495:M495"/>
    <mergeCell ref="N495:P495"/>
    <mergeCell ref="A500:B500"/>
    <mergeCell ref="C500:D500"/>
    <mergeCell ref="I500:K500"/>
    <mergeCell ref="L500:M500"/>
    <mergeCell ref="N500:P500"/>
    <mergeCell ref="A501:B501"/>
    <mergeCell ref="C501:D501"/>
    <mergeCell ref="I501:K501"/>
    <mergeCell ref="L501:M501"/>
    <mergeCell ref="N501:P501"/>
    <mergeCell ref="A498:B498"/>
    <mergeCell ref="C498:D498"/>
    <mergeCell ref="I498:K498"/>
    <mergeCell ref="L498:M498"/>
    <mergeCell ref="N498:P498"/>
    <mergeCell ref="A499:B499"/>
    <mergeCell ref="C499:D499"/>
    <mergeCell ref="I499:K499"/>
    <mergeCell ref="L499:M499"/>
    <mergeCell ref="N499:P499"/>
    <mergeCell ref="A504:B504"/>
    <mergeCell ref="C504:D504"/>
    <mergeCell ref="I504:K504"/>
    <mergeCell ref="L504:M504"/>
    <mergeCell ref="N504:P504"/>
    <mergeCell ref="A505:B505"/>
    <mergeCell ref="C505:D505"/>
    <mergeCell ref="I505:K505"/>
    <mergeCell ref="L505:M505"/>
    <mergeCell ref="N505:P505"/>
    <mergeCell ref="A502:B502"/>
    <mergeCell ref="C502:D502"/>
    <mergeCell ref="I502:K502"/>
    <mergeCell ref="L502:M502"/>
    <mergeCell ref="N502:P502"/>
    <mergeCell ref="A503:B503"/>
    <mergeCell ref="C503:D503"/>
    <mergeCell ref="I503:K503"/>
    <mergeCell ref="L503:M503"/>
    <mergeCell ref="N503:P503"/>
    <mergeCell ref="A508:B508"/>
    <mergeCell ref="C508:D508"/>
    <mergeCell ref="I508:K508"/>
    <mergeCell ref="L508:M508"/>
    <mergeCell ref="N508:P508"/>
    <mergeCell ref="A509:B509"/>
    <mergeCell ref="C509:D509"/>
    <mergeCell ref="I509:K509"/>
    <mergeCell ref="L509:M509"/>
    <mergeCell ref="N509:P509"/>
    <mergeCell ref="A506:B506"/>
    <mergeCell ref="C506:D506"/>
    <mergeCell ref="I506:K506"/>
    <mergeCell ref="L506:M506"/>
    <mergeCell ref="N506:P506"/>
    <mergeCell ref="A507:B507"/>
    <mergeCell ref="C507:D507"/>
    <mergeCell ref="I507:K507"/>
    <mergeCell ref="L507:M507"/>
    <mergeCell ref="N507:P507"/>
    <mergeCell ref="A512:B512"/>
    <mergeCell ref="C512:D512"/>
    <mergeCell ref="I512:K512"/>
    <mergeCell ref="L512:M512"/>
    <mergeCell ref="N512:P512"/>
    <mergeCell ref="A513:B513"/>
    <mergeCell ref="C513:D513"/>
    <mergeCell ref="I513:K513"/>
    <mergeCell ref="L513:M513"/>
    <mergeCell ref="N513:P513"/>
    <mergeCell ref="A510:B510"/>
    <mergeCell ref="C510:D510"/>
    <mergeCell ref="I510:K510"/>
    <mergeCell ref="L510:M510"/>
    <mergeCell ref="N510:P510"/>
    <mergeCell ref="A511:B511"/>
    <mergeCell ref="C511:D511"/>
    <mergeCell ref="I511:K511"/>
    <mergeCell ref="L511:M511"/>
    <mergeCell ref="N511:P511"/>
    <mergeCell ref="A516:B516"/>
    <mergeCell ref="C516:D516"/>
    <mergeCell ref="I516:K516"/>
    <mergeCell ref="L516:M516"/>
    <mergeCell ref="N516:P516"/>
    <mergeCell ref="A517:B517"/>
    <mergeCell ref="C517:D517"/>
    <mergeCell ref="I517:K517"/>
    <mergeCell ref="L517:M517"/>
    <mergeCell ref="N517:P517"/>
    <mergeCell ref="A514:B514"/>
    <mergeCell ref="C514:D514"/>
    <mergeCell ref="I514:K514"/>
    <mergeCell ref="L514:M514"/>
    <mergeCell ref="N514:P514"/>
    <mergeCell ref="A515:B515"/>
    <mergeCell ref="C515:D515"/>
    <mergeCell ref="I515:K515"/>
    <mergeCell ref="L515:M515"/>
    <mergeCell ref="N515:P515"/>
    <mergeCell ref="A520:B520"/>
    <mergeCell ref="C520:D520"/>
    <mergeCell ref="I520:K520"/>
    <mergeCell ref="L520:M520"/>
    <mergeCell ref="N520:P520"/>
    <mergeCell ref="A521:B521"/>
    <mergeCell ref="C521:D521"/>
    <mergeCell ref="I521:K521"/>
    <mergeCell ref="L521:M521"/>
    <mergeCell ref="N521:P521"/>
    <mergeCell ref="A518:B518"/>
    <mergeCell ref="C518:D518"/>
    <mergeCell ref="I518:K518"/>
    <mergeCell ref="L518:M518"/>
    <mergeCell ref="N518:P518"/>
    <mergeCell ref="A519:B519"/>
    <mergeCell ref="C519:D519"/>
    <mergeCell ref="I519:K519"/>
    <mergeCell ref="L519:M519"/>
    <mergeCell ref="N519:P519"/>
    <mergeCell ref="A524:B524"/>
    <mergeCell ref="C524:D524"/>
    <mergeCell ref="I524:K524"/>
    <mergeCell ref="L524:M524"/>
    <mergeCell ref="N524:P524"/>
    <mergeCell ref="A525:B525"/>
    <mergeCell ref="C525:D525"/>
    <mergeCell ref="I525:K525"/>
    <mergeCell ref="L525:M525"/>
    <mergeCell ref="N525:P525"/>
    <mergeCell ref="A522:B522"/>
    <mergeCell ref="C522:D522"/>
    <mergeCell ref="I522:K522"/>
    <mergeCell ref="L522:M522"/>
    <mergeCell ref="N522:P522"/>
    <mergeCell ref="A523:B523"/>
    <mergeCell ref="C523:D523"/>
    <mergeCell ref="I523:K523"/>
    <mergeCell ref="L523:M523"/>
    <mergeCell ref="N523:P523"/>
    <mergeCell ref="A528:B528"/>
    <mergeCell ref="C528:D528"/>
    <mergeCell ref="I528:K528"/>
    <mergeCell ref="L528:M528"/>
    <mergeCell ref="N528:P528"/>
    <mergeCell ref="A529:B529"/>
    <mergeCell ref="C529:D529"/>
    <mergeCell ref="I529:K529"/>
    <mergeCell ref="L529:M529"/>
    <mergeCell ref="N529:P529"/>
    <mergeCell ref="A526:B526"/>
    <mergeCell ref="C526:D526"/>
    <mergeCell ref="I526:K526"/>
    <mergeCell ref="L526:M526"/>
    <mergeCell ref="N526:P526"/>
    <mergeCell ref="A527:B527"/>
    <mergeCell ref="C527:D527"/>
    <mergeCell ref="I527:K527"/>
    <mergeCell ref="L527:M527"/>
    <mergeCell ref="N527:P527"/>
    <mergeCell ref="A532:B532"/>
    <mergeCell ref="C532:D532"/>
    <mergeCell ref="I532:K532"/>
    <mergeCell ref="L532:M532"/>
    <mergeCell ref="N532:P532"/>
    <mergeCell ref="A533:B533"/>
    <mergeCell ref="C533:D533"/>
    <mergeCell ref="I533:K533"/>
    <mergeCell ref="L533:M533"/>
    <mergeCell ref="N533:P533"/>
    <mergeCell ref="A530:B530"/>
    <mergeCell ref="C530:D530"/>
    <mergeCell ref="I530:K530"/>
    <mergeCell ref="L530:M530"/>
    <mergeCell ref="N530:P530"/>
    <mergeCell ref="A531:B531"/>
    <mergeCell ref="C531:D531"/>
    <mergeCell ref="I531:K531"/>
    <mergeCell ref="L531:M531"/>
    <mergeCell ref="N531:P531"/>
    <mergeCell ref="A536:B536"/>
    <mergeCell ref="C536:D536"/>
    <mergeCell ref="I536:K536"/>
    <mergeCell ref="L536:M536"/>
    <mergeCell ref="N536:P536"/>
    <mergeCell ref="A537:B537"/>
    <mergeCell ref="C537:D537"/>
    <mergeCell ref="I537:K537"/>
    <mergeCell ref="L537:M537"/>
    <mergeCell ref="N537:P537"/>
    <mergeCell ref="A534:B534"/>
    <mergeCell ref="C534:D534"/>
    <mergeCell ref="I534:K534"/>
    <mergeCell ref="L534:M534"/>
    <mergeCell ref="N534:P534"/>
    <mergeCell ref="A535:B535"/>
    <mergeCell ref="C535:D535"/>
    <mergeCell ref="I535:K535"/>
    <mergeCell ref="L535:M535"/>
    <mergeCell ref="N535:P535"/>
    <mergeCell ref="A540:B540"/>
    <mergeCell ref="C540:D540"/>
    <mergeCell ref="I540:K540"/>
    <mergeCell ref="L540:M540"/>
    <mergeCell ref="N540:P540"/>
    <mergeCell ref="A541:B541"/>
    <mergeCell ref="C541:D541"/>
    <mergeCell ref="I541:K541"/>
    <mergeCell ref="L541:M541"/>
    <mergeCell ref="N541:P541"/>
    <mergeCell ref="A538:B538"/>
    <mergeCell ref="C538:D538"/>
    <mergeCell ref="I538:K538"/>
    <mergeCell ref="L538:M538"/>
    <mergeCell ref="N538:P538"/>
    <mergeCell ref="A539:B539"/>
    <mergeCell ref="C539:D539"/>
    <mergeCell ref="I539:K539"/>
    <mergeCell ref="L539:M539"/>
    <mergeCell ref="N539:P539"/>
    <mergeCell ref="A544:B544"/>
    <mergeCell ref="C544:D544"/>
    <mergeCell ref="I544:K544"/>
    <mergeCell ref="L544:M544"/>
    <mergeCell ref="N544:P544"/>
    <mergeCell ref="A545:B545"/>
    <mergeCell ref="C545:D545"/>
    <mergeCell ref="I545:K545"/>
    <mergeCell ref="L545:M545"/>
    <mergeCell ref="N545:P545"/>
    <mergeCell ref="A542:B542"/>
    <mergeCell ref="C542:D542"/>
    <mergeCell ref="I542:K542"/>
    <mergeCell ref="L542:M542"/>
    <mergeCell ref="N542:P542"/>
    <mergeCell ref="A543:B543"/>
    <mergeCell ref="C543:D543"/>
    <mergeCell ref="I543:K543"/>
    <mergeCell ref="L543:M543"/>
    <mergeCell ref="N543:P543"/>
    <mergeCell ref="A548:B548"/>
    <mergeCell ref="C548:D548"/>
    <mergeCell ref="I548:K548"/>
    <mergeCell ref="L548:M548"/>
    <mergeCell ref="N548:P548"/>
    <mergeCell ref="A549:B549"/>
    <mergeCell ref="C549:D549"/>
    <mergeCell ref="I549:K549"/>
    <mergeCell ref="L549:M549"/>
    <mergeCell ref="N549:P549"/>
    <mergeCell ref="A546:B546"/>
    <mergeCell ref="C546:D546"/>
    <mergeCell ref="I546:K546"/>
    <mergeCell ref="L546:M546"/>
    <mergeCell ref="N546:P546"/>
    <mergeCell ref="A547:B547"/>
    <mergeCell ref="C547:D547"/>
    <mergeCell ref="I547:K547"/>
    <mergeCell ref="L547:M547"/>
    <mergeCell ref="N547:P547"/>
    <mergeCell ref="A552:B552"/>
    <mergeCell ref="C552:D552"/>
    <mergeCell ref="I552:K552"/>
    <mergeCell ref="L552:M552"/>
    <mergeCell ref="N552:P552"/>
    <mergeCell ref="A553:B553"/>
    <mergeCell ref="C553:D553"/>
    <mergeCell ref="I553:K553"/>
    <mergeCell ref="L553:M553"/>
    <mergeCell ref="N553:P553"/>
    <mergeCell ref="A550:B550"/>
    <mergeCell ref="C550:D550"/>
    <mergeCell ref="I550:K550"/>
    <mergeCell ref="L550:M550"/>
    <mergeCell ref="N550:P550"/>
    <mergeCell ref="A551:B551"/>
    <mergeCell ref="C551:D551"/>
    <mergeCell ref="I551:K551"/>
    <mergeCell ref="L551:M551"/>
    <mergeCell ref="N551:P551"/>
    <mergeCell ref="A556:B556"/>
    <mergeCell ref="C556:D556"/>
    <mergeCell ref="I556:K556"/>
    <mergeCell ref="L556:M556"/>
    <mergeCell ref="N556:P556"/>
    <mergeCell ref="A557:B557"/>
    <mergeCell ref="C557:D557"/>
    <mergeCell ref="I557:K557"/>
    <mergeCell ref="L557:M557"/>
    <mergeCell ref="N557:P557"/>
    <mergeCell ref="A554:B554"/>
    <mergeCell ref="C554:D554"/>
    <mergeCell ref="I554:K554"/>
    <mergeCell ref="L554:M554"/>
    <mergeCell ref="N554:P554"/>
    <mergeCell ref="A555:B555"/>
    <mergeCell ref="C555:D555"/>
    <mergeCell ref="I555:K555"/>
    <mergeCell ref="L555:M555"/>
    <mergeCell ref="N555:P555"/>
    <mergeCell ref="A560:B560"/>
    <mergeCell ref="C560:D560"/>
    <mergeCell ref="I560:K560"/>
    <mergeCell ref="L560:M560"/>
    <mergeCell ref="N560:P560"/>
    <mergeCell ref="A561:B561"/>
    <mergeCell ref="C561:D561"/>
    <mergeCell ref="I561:K561"/>
    <mergeCell ref="L561:M561"/>
    <mergeCell ref="N561:P561"/>
    <mergeCell ref="A558:B558"/>
    <mergeCell ref="C558:D558"/>
    <mergeCell ref="I558:K558"/>
    <mergeCell ref="L558:M558"/>
    <mergeCell ref="N558:P558"/>
    <mergeCell ref="A559:B559"/>
    <mergeCell ref="C559:D559"/>
    <mergeCell ref="I559:K559"/>
    <mergeCell ref="L559:M559"/>
    <mergeCell ref="N559:P559"/>
    <mergeCell ref="A564:B564"/>
    <mergeCell ref="C564:D564"/>
    <mergeCell ref="I564:K564"/>
    <mergeCell ref="L564:M564"/>
    <mergeCell ref="N564:P564"/>
    <mergeCell ref="A565:B565"/>
    <mergeCell ref="C565:D565"/>
    <mergeCell ref="I565:K565"/>
    <mergeCell ref="L565:M565"/>
    <mergeCell ref="N565:P565"/>
    <mergeCell ref="A562:B562"/>
    <mergeCell ref="C562:D562"/>
    <mergeCell ref="I562:K562"/>
    <mergeCell ref="L562:M562"/>
    <mergeCell ref="N562:P562"/>
    <mergeCell ref="A563:B563"/>
    <mergeCell ref="C563:D563"/>
    <mergeCell ref="I563:K563"/>
    <mergeCell ref="L563:M563"/>
    <mergeCell ref="N563:P563"/>
    <mergeCell ref="A568:B568"/>
    <mergeCell ref="C568:D568"/>
    <mergeCell ref="I568:K568"/>
    <mergeCell ref="L568:M568"/>
    <mergeCell ref="N568:P568"/>
    <mergeCell ref="A569:B569"/>
    <mergeCell ref="C569:D569"/>
    <mergeCell ref="I569:K569"/>
    <mergeCell ref="L569:M569"/>
    <mergeCell ref="N569:P569"/>
    <mergeCell ref="A566:B566"/>
    <mergeCell ref="C566:D566"/>
    <mergeCell ref="I566:K566"/>
    <mergeCell ref="L566:M566"/>
    <mergeCell ref="N566:P566"/>
    <mergeCell ref="A567:B567"/>
    <mergeCell ref="C567:D567"/>
    <mergeCell ref="I567:K567"/>
    <mergeCell ref="L567:M567"/>
    <mergeCell ref="N567:P567"/>
    <mergeCell ref="A572:B572"/>
    <mergeCell ref="C572:D572"/>
    <mergeCell ref="I572:K572"/>
    <mergeCell ref="L572:M572"/>
    <mergeCell ref="N572:P572"/>
    <mergeCell ref="A573:B573"/>
    <mergeCell ref="C573:D573"/>
    <mergeCell ref="I573:K573"/>
    <mergeCell ref="L573:M573"/>
    <mergeCell ref="N573:P573"/>
    <mergeCell ref="A570:B570"/>
    <mergeCell ref="C570:D570"/>
    <mergeCell ref="I570:K570"/>
    <mergeCell ref="L570:M570"/>
    <mergeCell ref="N570:P570"/>
    <mergeCell ref="A571:B571"/>
    <mergeCell ref="C571:D571"/>
    <mergeCell ref="I571:K571"/>
    <mergeCell ref="L571:M571"/>
    <mergeCell ref="N571:P571"/>
    <mergeCell ref="A576:B576"/>
    <mergeCell ref="C576:D576"/>
    <mergeCell ref="I576:K576"/>
    <mergeCell ref="L576:M576"/>
    <mergeCell ref="N576:P576"/>
    <mergeCell ref="A577:B577"/>
    <mergeCell ref="C577:D577"/>
    <mergeCell ref="I577:K577"/>
    <mergeCell ref="L577:M577"/>
    <mergeCell ref="N577:P577"/>
    <mergeCell ref="A574:B574"/>
    <mergeCell ref="C574:D574"/>
    <mergeCell ref="I574:K574"/>
    <mergeCell ref="L574:M574"/>
    <mergeCell ref="N574:P574"/>
    <mergeCell ref="A575:B575"/>
    <mergeCell ref="C575:D575"/>
    <mergeCell ref="I575:K575"/>
    <mergeCell ref="L575:M575"/>
    <mergeCell ref="N575:P575"/>
    <mergeCell ref="A580:B580"/>
    <mergeCell ref="C580:D580"/>
    <mergeCell ref="I580:K580"/>
    <mergeCell ref="L580:M580"/>
    <mergeCell ref="N580:P580"/>
    <mergeCell ref="A581:B581"/>
    <mergeCell ref="C581:D581"/>
    <mergeCell ref="I581:K581"/>
    <mergeCell ref="L581:M581"/>
    <mergeCell ref="N581:P581"/>
    <mergeCell ref="A578:B578"/>
    <mergeCell ref="C578:D578"/>
    <mergeCell ref="I578:K578"/>
    <mergeCell ref="L578:M578"/>
    <mergeCell ref="N578:P578"/>
    <mergeCell ref="A579:B579"/>
    <mergeCell ref="C579:D579"/>
    <mergeCell ref="I579:K579"/>
    <mergeCell ref="L579:M579"/>
    <mergeCell ref="N579:P579"/>
    <mergeCell ref="A584:B584"/>
    <mergeCell ref="C584:D584"/>
    <mergeCell ref="I584:K584"/>
    <mergeCell ref="L584:M584"/>
    <mergeCell ref="N584:P584"/>
    <mergeCell ref="A585:B585"/>
    <mergeCell ref="C585:D585"/>
    <mergeCell ref="I585:K585"/>
    <mergeCell ref="L585:M585"/>
    <mergeCell ref="N585:P585"/>
    <mergeCell ref="A582:B582"/>
    <mergeCell ref="C582:D582"/>
    <mergeCell ref="I582:K582"/>
    <mergeCell ref="L582:M582"/>
    <mergeCell ref="N582:P582"/>
    <mergeCell ref="A583:B583"/>
    <mergeCell ref="C583:D583"/>
    <mergeCell ref="I583:K583"/>
    <mergeCell ref="L583:M583"/>
    <mergeCell ref="N583:P583"/>
    <mergeCell ref="A588:B588"/>
    <mergeCell ref="C588:D588"/>
    <mergeCell ref="I588:K588"/>
    <mergeCell ref="L588:M588"/>
    <mergeCell ref="N588:P588"/>
    <mergeCell ref="A589:B589"/>
    <mergeCell ref="C589:D589"/>
    <mergeCell ref="I589:K589"/>
    <mergeCell ref="L589:M589"/>
    <mergeCell ref="N589:P589"/>
    <mergeCell ref="A586:B586"/>
    <mergeCell ref="C586:D586"/>
    <mergeCell ref="I586:K586"/>
    <mergeCell ref="L586:M586"/>
    <mergeCell ref="N586:P586"/>
    <mergeCell ref="A587:B587"/>
    <mergeCell ref="C587:D587"/>
    <mergeCell ref="I587:K587"/>
    <mergeCell ref="L587:M587"/>
    <mergeCell ref="N587:P587"/>
    <mergeCell ref="A592:B592"/>
    <mergeCell ref="C592:D592"/>
    <mergeCell ref="I592:K592"/>
    <mergeCell ref="L592:M592"/>
    <mergeCell ref="N592:P592"/>
    <mergeCell ref="A593:B593"/>
    <mergeCell ref="C593:D593"/>
    <mergeCell ref="I593:K593"/>
    <mergeCell ref="L593:M593"/>
    <mergeCell ref="N593:P593"/>
    <mergeCell ref="A590:B590"/>
    <mergeCell ref="C590:D590"/>
    <mergeCell ref="I590:K590"/>
    <mergeCell ref="L590:M590"/>
    <mergeCell ref="N590:P590"/>
    <mergeCell ref="A591:B591"/>
    <mergeCell ref="C591:D591"/>
    <mergeCell ref="I591:K591"/>
    <mergeCell ref="L591:M591"/>
    <mergeCell ref="N591:P591"/>
    <mergeCell ref="A596:B596"/>
    <mergeCell ref="C596:D596"/>
    <mergeCell ref="I596:K596"/>
    <mergeCell ref="L596:M596"/>
    <mergeCell ref="N596:P596"/>
    <mergeCell ref="A597:B597"/>
    <mergeCell ref="C597:D597"/>
    <mergeCell ref="I597:K597"/>
    <mergeCell ref="L597:M597"/>
    <mergeCell ref="N597:P597"/>
    <mergeCell ref="A594:B594"/>
    <mergeCell ref="C594:D594"/>
    <mergeCell ref="I594:K594"/>
    <mergeCell ref="L594:M594"/>
    <mergeCell ref="N594:P594"/>
    <mergeCell ref="A595:B595"/>
    <mergeCell ref="C595:D595"/>
    <mergeCell ref="I595:K595"/>
    <mergeCell ref="L595:M595"/>
    <mergeCell ref="N595:P595"/>
    <mergeCell ref="A600:B600"/>
    <mergeCell ref="C600:D600"/>
    <mergeCell ref="I600:K600"/>
    <mergeCell ref="L600:M600"/>
    <mergeCell ref="N600:P600"/>
    <mergeCell ref="A601:B601"/>
    <mergeCell ref="C601:D601"/>
    <mergeCell ref="I601:K601"/>
    <mergeCell ref="L601:M601"/>
    <mergeCell ref="N601:P601"/>
    <mergeCell ref="A598:B598"/>
    <mergeCell ref="C598:D598"/>
    <mergeCell ref="I598:K598"/>
    <mergeCell ref="L598:M598"/>
    <mergeCell ref="N598:P598"/>
    <mergeCell ref="A599:B599"/>
    <mergeCell ref="C599:D599"/>
    <mergeCell ref="I599:K599"/>
    <mergeCell ref="L599:M599"/>
    <mergeCell ref="N599:P599"/>
    <mergeCell ref="A604:B604"/>
    <mergeCell ref="C604:D604"/>
    <mergeCell ref="I604:K604"/>
    <mergeCell ref="L604:M604"/>
    <mergeCell ref="N604:P604"/>
    <mergeCell ref="A605:B605"/>
    <mergeCell ref="C605:D605"/>
    <mergeCell ref="I605:K605"/>
    <mergeCell ref="L605:M605"/>
    <mergeCell ref="N605:P605"/>
    <mergeCell ref="A602:B602"/>
    <mergeCell ref="C602:D602"/>
    <mergeCell ref="I602:K602"/>
    <mergeCell ref="L602:M602"/>
    <mergeCell ref="N602:P602"/>
    <mergeCell ref="A603:B603"/>
    <mergeCell ref="C603:D603"/>
    <mergeCell ref="I603:K603"/>
    <mergeCell ref="L603:M603"/>
    <mergeCell ref="N603:P603"/>
    <mergeCell ref="A608:B608"/>
    <mergeCell ref="C608:D608"/>
    <mergeCell ref="I608:K608"/>
    <mergeCell ref="L608:M608"/>
    <mergeCell ref="N608:P608"/>
    <mergeCell ref="A609:B609"/>
    <mergeCell ref="C609:D609"/>
    <mergeCell ref="I609:K609"/>
    <mergeCell ref="L609:M609"/>
    <mergeCell ref="N609:P609"/>
    <mergeCell ref="A606:B606"/>
    <mergeCell ref="C606:D606"/>
    <mergeCell ref="I606:K606"/>
    <mergeCell ref="L606:M606"/>
    <mergeCell ref="N606:P606"/>
    <mergeCell ref="A607:B607"/>
    <mergeCell ref="C607:D607"/>
    <mergeCell ref="I607:K607"/>
    <mergeCell ref="L607:M607"/>
    <mergeCell ref="N607:P607"/>
    <mergeCell ref="A612:B612"/>
    <mergeCell ref="C612:D612"/>
    <mergeCell ref="I612:K612"/>
    <mergeCell ref="L612:M612"/>
    <mergeCell ref="N612:P612"/>
    <mergeCell ref="A613:B613"/>
    <mergeCell ref="C613:D613"/>
    <mergeCell ref="I613:K613"/>
    <mergeCell ref="L613:M613"/>
    <mergeCell ref="N613:P613"/>
    <mergeCell ref="A610:B610"/>
    <mergeCell ref="C610:D610"/>
    <mergeCell ref="I610:K610"/>
    <mergeCell ref="L610:M610"/>
    <mergeCell ref="N610:P610"/>
    <mergeCell ref="A611:B611"/>
    <mergeCell ref="C611:D611"/>
    <mergeCell ref="I611:K611"/>
    <mergeCell ref="L611:M611"/>
    <mergeCell ref="N611:P611"/>
    <mergeCell ref="A616:B616"/>
    <mergeCell ref="C616:D616"/>
    <mergeCell ref="I616:K616"/>
    <mergeCell ref="L616:M616"/>
    <mergeCell ref="N616:P616"/>
    <mergeCell ref="A617:B617"/>
    <mergeCell ref="C617:D617"/>
    <mergeCell ref="I617:K617"/>
    <mergeCell ref="L617:M617"/>
    <mergeCell ref="N617:P617"/>
    <mergeCell ref="A614:B614"/>
    <mergeCell ref="C614:D614"/>
    <mergeCell ref="I614:K614"/>
    <mergeCell ref="L614:M614"/>
    <mergeCell ref="N614:P614"/>
    <mergeCell ref="A615:B615"/>
    <mergeCell ref="C615:D615"/>
    <mergeCell ref="I615:K615"/>
    <mergeCell ref="L615:M615"/>
    <mergeCell ref="N615:P615"/>
    <mergeCell ref="A620:B620"/>
    <mergeCell ref="C620:D620"/>
    <mergeCell ref="I620:K620"/>
    <mergeCell ref="L620:M620"/>
    <mergeCell ref="N620:P620"/>
    <mergeCell ref="A621:B621"/>
    <mergeCell ref="C621:D621"/>
    <mergeCell ref="I621:K621"/>
    <mergeCell ref="L621:M621"/>
    <mergeCell ref="N621:P621"/>
    <mergeCell ref="A618:B618"/>
    <mergeCell ref="C618:D618"/>
    <mergeCell ref="I618:K618"/>
    <mergeCell ref="L618:M618"/>
    <mergeCell ref="N618:P618"/>
    <mergeCell ref="A619:B619"/>
    <mergeCell ref="C619:D619"/>
    <mergeCell ref="I619:K619"/>
    <mergeCell ref="L619:M619"/>
    <mergeCell ref="N619:P619"/>
    <mergeCell ref="A624:B624"/>
    <mergeCell ref="C624:D624"/>
    <mergeCell ref="I624:K624"/>
    <mergeCell ref="L624:M624"/>
    <mergeCell ref="N624:P624"/>
    <mergeCell ref="A625:B625"/>
    <mergeCell ref="C625:D625"/>
    <mergeCell ref="I625:K625"/>
    <mergeCell ref="L625:M625"/>
    <mergeCell ref="N625:P625"/>
    <mergeCell ref="A622:B622"/>
    <mergeCell ref="C622:D622"/>
    <mergeCell ref="I622:K622"/>
    <mergeCell ref="L622:M622"/>
    <mergeCell ref="N622:P622"/>
    <mergeCell ref="A623:B623"/>
    <mergeCell ref="C623:D623"/>
    <mergeCell ref="I623:K623"/>
    <mergeCell ref="L623:M623"/>
    <mergeCell ref="N623:P623"/>
    <mergeCell ref="A628:B628"/>
    <mergeCell ref="C628:D628"/>
    <mergeCell ref="I628:K628"/>
    <mergeCell ref="L628:M628"/>
    <mergeCell ref="N628:P628"/>
    <mergeCell ref="A629:B629"/>
    <mergeCell ref="C629:D629"/>
    <mergeCell ref="I629:K629"/>
    <mergeCell ref="L629:M629"/>
    <mergeCell ref="N629:P629"/>
    <mergeCell ref="A626:B626"/>
    <mergeCell ref="C626:D626"/>
    <mergeCell ref="I626:K626"/>
    <mergeCell ref="L626:M626"/>
    <mergeCell ref="N626:P626"/>
    <mergeCell ref="A627:B627"/>
    <mergeCell ref="C627:D627"/>
    <mergeCell ref="I627:K627"/>
    <mergeCell ref="L627:M627"/>
    <mergeCell ref="N627:P627"/>
    <mergeCell ref="A632:B632"/>
    <mergeCell ref="C632:D632"/>
    <mergeCell ref="I632:K632"/>
    <mergeCell ref="L632:M632"/>
    <mergeCell ref="N632:P632"/>
    <mergeCell ref="A633:B633"/>
    <mergeCell ref="C633:D633"/>
    <mergeCell ref="I633:K633"/>
    <mergeCell ref="L633:M633"/>
    <mergeCell ref="N633:P633"/>
    <mergeCell ref="A630:B630"/>
    <mergeCell ref="C630:D630"/>
    <mergeCell ref="I630:K630"/>
    <mergeCell ref="L630:M630"/>
    <mergeCell ref="N630:P630"/>
    <mergeCell ref="A631:B631"/>
    <mergeCell ref="C631:D631"/>
    <mergeCell ref="I631:K631"/>
    <mergeCell ref="L631:M631"/>
    <mergeCell ref="N631:P631"/>
    <mergeCell ref="A636:B636"/>
    <mergeCell ref="C636:D636"/>
    <mergeCell ref="I636:K636"/>
    <mergeCell ref="L636:M636"/>
    <mergeCell ref="N636:P636"/>
    <mergeCell ref="A637:B637"/>
    <mergeCell ref="C637:D637"/>
    <mergeCell ref="I637:K637"/>
    <mergeCell ref="L637:M637"/>
    <mergeCell ref="N637:P637"/>
    <mergeCell ref="A634:B634"/>
    <mergeCell ref="C634:D634"/>
    <mergeCell ref="I634:K634"/>
    <mergeCell ref="L634:M634"/>
    <mergeCell ref="N634:P634"/>
    <mergeCell ref="A635:B635"/>
    <mergeCell ref="C635:D635"/>
    <mergeCell ref="I635:K635"/>
    <mergeCell ref="L635:M635"/>
    <mergeCell ref="N635:P635"/>
    <mergeCell ref="A640:B640"/>
    <mergeCell ref="C640:D640"/>
    <mergeCell ref="I640:K640"/>
    <mergeCell ref="L640:M640"/>
    <mergeCell ref="N640:P640"/>
    <mergeCell ref="A641:B641"/>
    <mergeCell ref="C641:D641"/>
    <mergeCell ref="I641:K641"/>
    <mergeCell ref="L641:M641"/>
    <mergeCell ref="N641:P641"/>
    <mergeCell ref="A638:B638"/>
    <mergeCell ref="C638:D638"/>
    <mergeCell ref="I638:K638"/>
    <mergeCell ref="L638:M638"/>
    <mergeCell ref="N638:P638"/>
    <mergeCell ref="A639:B639"/>
    <mergeCell ref="C639:D639"/>
    <mergeCell ref="I639:K639"/>
    <mergeCell ref="L639:M639"/>
    <mergeCell ref="N639:P639"/>
    <mergeCell ref="A644:B644"/>
    <mergeCell ref="C644:D644"/>
    <mergeCell ref="I644:K644"/>
    <mergeCell ref="L644:M644"/>
    <mergeCell ref="N644:P644"/>
    <mergeCell ref="A645:B645"/>
    <mergeCell ref="C645:D645"/>
    <mergeCell ref="I645:K645"/>
    <mergeCell ref="L645:M645"/>
    <mergeCell ref="N645:P645"/>
    <mergeCell ref="A642:B642"/>
    <mergeCell ref="C642:D642"/>
    <mergeCell ref="I642:K642"/>
    <mergeCell ref="L642:M642"/>
    <mergeCell ref="N642:P642"/>
    <mergeCell ref="A643:B643"/>
    <mergeCell ref="C643:D643"/>
    <mergeCell ref="I643:K643"/>
    <mergeCell ref="L643:M643"/>
    <mergeCell ref="N643:P643"/>
    <mergeCell ref="A648:B648"/>
    <mergeCell ref="C648:D648"/>
    <mergeCell ref="I648:K648"/>
    <mergeCell ref="L648:M648"/>
    <mergeCell ref="N648:P648"/>
    <mergeCell ref="A649:B649"/>
    <mergeCell ref="C649:D649"/>
    <mergeCell ref="I649:K649"/>
    <mergeCell ref="L649:M649"/>
    <mergeCell ref="N649:P649"/>
    <mergeCell ref="A646:B646"/>
    <mergeCell ref="C646:D646"/>
    <mergeCell ref="I646:K646"/>
    <mergeCell ref="L646:M646"/>
    <mergeCell ref="N646:P646"/>
    <mergeCell ref="A647:B647"/>
    <mergeCell ref="C647:D647"/>
    <mergeCell ref="I647:K647"/>
    <mergeCell ref="L647:M647"/>
    <mergeCell ref="N647:P647"/>
    <mergeCell ref="A652:B652"/>
    <mergeCell ref="C652:D652"/>
    <mergeCell ref="I652:K652"/>
    <mergeCell ref="L652:M652"/>
    <mergeCell ref="N652:P652"/>
    <mergeCell ref="A653:B653"/>
    <mergeCell ref="C653:D653"/>
    <mergeCell ref="I653:K653"/>
    <mergeCell ref="L653:M653"/>
    <mergeCell ref="N653:P653"/>
    <mergeCell ref="A650:B650"/>
    <mergeCell ref="C650:D650"/>
    <mergeCell ref="I650:K650"/>
    <mergeCell ref="L650:M650"/>
    <mergeCell ref="N650:P650"/>
    <mergeCell ref="A651:B651"/>
    <mergeCell ref="C651:D651"/>
    <mergeCell ref="I651:K651"/>
    <mergeCell ref="L651:M651"/>
    <mergeCell ref="N651:P651"/>
    <mergeCell ref="A656:B656"/>
    <mergeCell ref="C656:D656"/>
    <mergeCell ref="I656:K656"/>
    <mergeCell ref="L656:M656"/>
    <mergeCell ref="N656:P656"/>
    <mergeCell ref="A657:B657"/>
    <mergeCell ref="C657:D657"/>
    <mergeCell ref="I657:K657"/>
    <mergeCell ref="L657:M657"/>
    <mergeCell ref="N657:P657"/>
    <mergeCell ref="A654:B654"/>
    <mergeCell ref="C654:D654"/>
    <mergeCell ref="I654:K654"/>
    <mergeCell ref="L654:M654"/>
    <mergeCell ref="N654:P654"/>
    <mergeCell ref="A655:B655"/>
    <mergeCell ref="C655:D655"/>
    <mergeCell ref="I655:K655"/>
    <mergeCell ref="L655:M655"/>
    <mergeCell ref="N655:P655"/>
    <mergeCell ref="A660:B660"/>
    <mergeCell ref="C660:D660"/>
    <mergeCell ref="I660:K660"/>
    <mergeCell ref="L660:M660"/>
    <mergeCell ref="N660:P660"/>
    <mergeCell ref="A661:B661"/>
    <mergeCell ref="C661:D661"/>
    <mergeCell ref="I661:K661"/>
    <mergeCell ref="L661:M661"/>
    <mergeCell ref="N661:P661"/>
    <mergeCell ref="A658:B658"/>
    <mergeCell ref="C658:D658"/>
    <mergeCell ref="I658:K658"/>
    <mergeCell ref="L658:M658"/>
    <mergeCell ref="N658:P658"/>
    <mergeCell ref="A659:B659"/>
    <mergeCell ref="C659:D659"/>
    <mergeCell ref="I659:K659"/>
    <mergeCell ref="L659:M659"/>
    <mergeCell ref="N659:P659"/>
    <mergeCell ref="A664:B664"/>
    <mergeCell ref="C664:D664"/>
    <mergeCell ref="I664:K664"/>
    <mergeCell ref="L664:M664"/>
    <mergeCell ref="N664:P664"/>
    <mergeCell ref="A665:B665"/>
    <mergeCell ref="C665:D665"/>
    <mergeCell ref="I665:K665"/>
    <mergeCell ref="L665:M665"/>
    <mergeCell ref="N665:P665"/>
    <mergeCell ref="A662:B662"/>
    <mergeCell ref="C662:D662"/>
    <mergeCell ref="I662:K662"/>
    <mergeCell ref="L662:M662"/>
    <mergeCell ref="N662:P662"/>
    <mergeCell ref="A663:B663"/>
    <mergeCell ref="C663:D663"/>
    <mergeCell ref="I663:K663"/>
    <mergeCell ref="L663:M663"/>
    <mergeCell ref="N663:P663"/>
    <mergeCell ref="A668:B668"/>
    <mergeCell ref="C668:D668"/>
    <mergeCell ref="I668:K668"/>
    <mergeCell ref="L668:M668"/>
    <mergeCell ref="N668:P668"/>
    <mergeCell ref="A669:B669"/>
    <mergeCell ref="C669:D669"/>
    <mergeCell ref="I669:K669"/>
    <mergeCell ref="L669:M669"/>
    <mergeCell ref="N669:P669"/>
    <mergeCell ref="A666:B666"/>
    <mergeCell ref="C666:D666"/>
    <mergeCell ref="I666:K666"/>
    <mergeCell ref="L666:M666"/>
    <mergeCell ref="N666:P666"/>
    <mergeCell ref="A667:B667"/>
    <mergeCell ref="C667:D667"/>
    <mergeCell ref="I667:K667"/>
    <mergeCell ref="L667:M667"/>
    <mergeCell ref="N667:P667"/>
    <mergeCell ref="A672:B672"/>
    <mergeCell ref="C672:D672"/>
    <mergeCell ref="I672:K672"/>
    <mergeCell ref="L672:M672"/>
    <mergeCell ref="N672:P672"/>
    <mergeCell ref="A673:B673"/>
    <mergeCell ref="C673:D673"/>
    <mergeCell ref="I673:K673"/>
    <mergeCell ref="L673:M673"/>
    <mergeCell ref="N673:P673"/>
    <mergeCell ref="A670:B670"/>
    <mergeCell ref="C670:D670"/>
    <mergeCell ref="I670:K670"/>
    <mergeCell ref="L670:M670"/>
    <mergeCell ref="N670:P670"/>
    <mergeCell ref="A671:B671"/>
    <mergeCell ref="C671:D671"/>
    <mergeCell ref="I671:K671"/>
    <mergeCell ref="L671:M671"/>
    <mergeCell ref="N671:P671"/>
    <mergeCell ref="A676:B676"/>
    <mergeCell ref="C676:D676"/>
    <mergeCell ref="I676:K676"/>
    <mergeCell ref="L676:M676"/>
    <mergeCell ref="N676:P676"/>
    <mergeCell ref="A677:B677"/>
    <mergeCell ref="C677:D677"/>
    <mergeCell ref="I677:K677"/>
    <mergeCell ref="L677:M677"/>
    <mergeCell ref="N677:P677"/>
    <mergeCell ref="A674:B674"/>
    <mergeCell ref="C674:D674"/>
    <mergeCell ref="I674:K674"/>
    <mergeCell ref="L674:M674"/>
    <mergeCell ref="N674:P674"/>
    <mergeCell ref="A675:B675"/>
    <mergeCell ref="C675:D675"/>
    <mergeCell ref="I675:K675"/>
    <mergeCell ref="L675:M675"/>
    <mergeCell ref="N675:P675"/>
    <mergeCell ref="A680:B680"/>
    <mergeCell ref="C680:D680"/>
    <mergeCell ref="I680:K680"/>
    <mergeCell ref="L680:M680"/>
    <mergeCell ref="N680:P680"/>
    <mergeCell ref="A681:B681"/>
    <mergeCell ref="C681:D681"/>
    <mergeCell ref="I681:K681"/>
    <mergeCell ref="L681:M681"/>
    <mergeCell ref="N681:P681"/>
    <mergeCell ref="A678:B678"/>
    <mergeCell ref="C678:D678"/>
    <mergeCell ref="I678:K678"/>
    <mergeCell ref="L678:M678"/>
    <mergeCell ref="N678:P678"/>
    <mergeCell ref="A679:B679"/>
    <mergeCell ref="C679:D679"/>
    <mergeCell ref="I679:K679"/>
    <mergeCell ref="L679:M679"/>
    <mergeCell ref="N679:P679"/>
    <mergeCell ref="A684:B684"/>
    <mergeCell ref="C684:D684"/>
    <mergeCell ref="I684:K684"/>
    <mergeCell ref="L684:M684"/>
    <mergeCell ref="N684:P684"/>
    <mergeCell ref="A685:B685"/>
    <mergeCell ref="C685:D685"/>
    <mergeCell ref="I685:K685"/>
    <mergeCell ref="L685:M685"/>
    <mergeCell ref="N685:P685"/>
    <mergeCell ref="A682:B682"/>
    <mergeCell ref="C682:D682"/>
    <mergeCell ref="I682:K682"/>
    <mergeCell ref="L682:M682"/>
    <mergeCell ref="N682:P682"/>
    <mergeCell ref="A683:B683"/>
    <mergeCell ref="C683:D683"/>
    <mergeCell ref="I683:K683"/>
    <mergeCell ref="L683:M683"/>
    <mergeCell ref="N683:P683"/>
    <mergeCell ref="A688:B688"/>
    <mergeCell ref="C688:D688"/>
    <mergeCell ref="I688:K688"/>
    <mergeCell ref="L688:M688"/>
    <mergeCell ref="N688:P688"/>
    <mergeCell ref="A689:B689"/>
    <mergeCell ref="C689:D689"/>
    <mergeCell ref="I689:K689"/>
    <mergeCell ref="L689:M689"/>
    <mergeCell ref="N689:P689"/>
    <mergeCell ref="A686:B686"/>
    <mergeCell ref="C686:D686"/>
    <mergeCell ref="I686:K686"/>
    <mergeCell ref="L686:M686"/>
    <mergeCell ref="N686:P686"/>
    <mergeCell ref="A687:B687"/>
    <mergeCell ref="C687:D687"/>
    <mergeCell ref="I687:K687"/>
    <mergeCell ref="L687:M687"/>
    <mergeCell ref="N687:P687"/>
    <mergeCell ref="A692:B692"/>
    <mergeCell ref="C692:D692"/>
    <mergeCell ref="I692:K692"/>
    <mergeCell ref="L692:M692"/>
    <mergeCell ref="N692:P692"/>
    <mergeCell ref="A693:B693"/>
    <mergeCell ref="C693:D693"/>
    <mergeCell ref="I693:K693"/>
    <mergeCell ref="L693:M693"/>
    <mergeCell ref="N693:P693"/>
    <mergeCell ref="A690:B690"/>
    <mergeCell ref="C690:D690"/>
    <mergeCell ref="I690:K690"/>
    <mergeCell ref="L690:M690"/>
    <mergeCell ref="N690:P690"/>
    <mergeCell ref="A691:B691"/>
    <mergeCell ref="C691:D691"/>
    <mergeCell ref="I691:K691"/>
    <mergeCell ref="L691:M691"/>
    <mergeCell ref="N691:P691"/>
    <mergeCell ref="A696:B696"/>
    <mergeCell ref="C696:D696"/>
    <mergeCell ref="I696:K696"/>
    <mergeCell ref="L696:M696"/>
    <mergeCell ref="N696:P696"/>
    <mergeCell ref="A697:B697"/>
    <mergeCell ref="C697:D697"/>
    <mergeCell ref="I697:K697"/>
    <mergeCell ref="L697:M697"/>
    <mergeCell ref="N697:P697"/>
    <mergeCell ref="A694:B694"/>
    <mergeCell ref="C694:D694"/>
    <mergeCell ref="I694:K694"/>
    <mergeCell ref="L694:M694"/>
    <mergeCell ref="N694:P694"/>
    <mergeCell ref="A695:B695"/>
    <mergeCell ref="C695:D695"/>
    <mergeCell ref="I695:K695"/>
    <mergeCell ref="L695:M695"/>
    <mergeCell ref="N695:P695"/>
    <mergeCell ref="A700:B700"/>
    <mergeCell ref="C700:D700"/>
    <mergeCell ref="I700:K700"/>
    <mergeCell ref="L700:M700"/>
    <mergeCell ref="N700:P700"/>
    <mergeCell ref="A701:B701"/>
    <mergeCell ref="C701:D701"/>
    <mergeCell ref="I701:K701"/>
    <mergeCell ref="L701:M701"/>
    <mergeCell ref="N701:P701"/>
    <mergeCell ref="A698:B698"/>
    <mergeCell ref="C698:D698"/>
    <mergeCell ref="I698:K698"/>
    <mergeCell ref="L698:M698"/>
    <mergeCell ref="N698:P698"/>
    <mergeCell ref="A699:B699"/>
    <mergeCell ref="C699:D699"/>
    <mergeCell ref="I699:K699"/>
    <mergeCell ref="L699:M699"/>
    <mergeCell ref="N699:P699"/>
    <mergeCell ref="A704:B704"/>
    <mergeCell ref="C704:D704"/>
    <mergeCell ref="I704:K704"/>
    <mergeCell ref="L704:M704"/>
    <mergeCell ref="N704:P704"/>
    <mergeCell ref="A705:B705"/>
    <mergeCell ref="C705:D705"/>
    <mergeCell ref="I705:K705"/>
    <mergeCell ref="L705:M705"/>
    <mergeCell ref="N705:P705"/>
    <mergeCell ref="A702:B702"/>
    <mergeCell ref="C702:D702"/>
    <mergeCell ref="I702:K702"/>
    <mergeCell ref="L702:M702"/>
    <mergeCell ref="N702:P702"/>
    <mergeCell ref="A703:B703"/>
    <mergeCell ref="C703:D703"/>
    <mergeCell ref="I703:K703"/>
    <mergeCell ref="L703:M703"/>
    <mergeCell ref="N703:P703"/>
    <mergeCell ref="A708:B708"/>
    <mergeCell ref="C708:D708"/>
    <mergeCell ref="I708:K708"/>
    <mergeCell ref="L708:M708"/>
    <mergeCell ref="N708:P708"/>
    <mergeCell ref="A709:B709"/>
    <mergeCell ref="C709:D709"/>
    <mergeCell ref="I709:K709"/>
    <mergeCell ref="L709:M709"/>
    <mergeCell ref="N709:P709"/>
    <mergeCell ref="A706:B706"/>
    <mergeCell ref="C706:D706"/>
    <mergeCell ref="I706:K706"/>
    <mergeCell ref="L706:M706"/>
    <mergeCell ref="N706:P706"/>
    <mergeCell ref="A707:B707"/>
    <mergeCell ref="C707:D707"/>
    <mergeCell ref="I707:K707"/>
    <mergeCell ref="L707:M707"/>
    <mergeCell ref="N707:P707"/>
    <mergeCell ref="A712:B712"/>
    <mergeCell ref="C712:D712"/>
    <mergeCell ref="I712:K712"/>
    <mergeCell ref="L712:M712"/>
    <mergeCell ref="N712:P712"/>
    <mergeCell ref="A713:B713"/>
    <mergeCell ref="C713:D713"/>
    <mergeCell ref="I713:K713"/>
    <mergeCell ref="L713:M713"/>
    <mergeCell ref="N713:P713"/>
    <mergeCell ref="A710:B710"/>
    <mergeCell ref="C710:D710"/>
    <mergeCell ref="I710:K710"/>
    <mergeCell ref="L710:M710"/>
    <mergeCell ref="N710:P710"/>
    <mergeCell ref="A711:B711"/>
    <mergeCell ref="C711:D711"/>
    <mergeCell ref="I711:K711"/>
    <mergeCell ref="L711:M711"/>
    <mergeCell ref="N711:P711"/>
    <mergeCell ref="A716:B716"/>
    <mergeCell ref="C716:D716"/>
    <mergeCell ref="I716:K716"/>
    <mergeCell ref="L716:M716"/>
    <mergeCell ref="N716:P716"/>
    <mergeCell ref="A717:B717"/>
    <mergeCell ref="C717:D717"/>
    <mergeCell ref="I717:K717"/>
    <mergeCell ref="L717:M717"/>
    <mergeCell ref="N717:P717"/>
    <mergeCell ref="A714:B714"/>
    <mergeCell ref="C714:D714"/>
    <mergeCell ref="I714:K714"/>
    <mergeCell ref="L714:M714"/>
    <mergeCell ref="N714:P714"/>
    <mergeCell ref="A715:B715"/>
    <mergeCell ref="C715:D715"/>
    <mergeCell ref="I715:K715"/>
    <mergeCell ref="L715:M715"/>
    <mergeCell ref="N715:P715"/>
    <mergeCell ref="A720:B720"/>
    <mergeCell ref="C720:D720"/>
    <mergeCell ref="I720:K720"/>
    <mergeCell ref="L720:M720"/>
    <mergeCell ref="N720:P720"/>
    <mergeCell ref="A721:B721"/>
    <mergeCell ref="C721:D721"/>
    <mergeCell ref="I721:K721"/>
    <mergeCell ref="L721:M721"/>
    <mergeCell ref="N721:P721"/>
    <mergeCell ref="A718:B718"/>
    <mergeCell ref="C718:D718"/>
    <mergeCell ref="I718:K718"/>
    <mergeCell ref="L718:M718"/>
    <mergeCell ref="N718:P718"/>
    <mergeCell ref="A719:B719"/>
    <mergeCell ref="C719:D719"/>
    <mergeCell ref="I719:K719"/>
    <mergeCell ref="L719:M719"/>
    <mergeCell ref="N719:P719"/>
    <mergeCell ref="A724:B724"/>
    <mergeCell ref="C724:D724"/>
    <mergeCell ref="I724:K724"/>
    <mergeCell ref="L724:M724"/>
    <mergeCell ref="N724:P724"/>
    <mergeCell ref="A725:B725"/>
    <mergeCell ref="C725:D725"/>
    <mergeCell ref="I725:K725"/>
    <mergeCell ref="L725:M725"/>
    <mergeCell ref="N725:P725"/>
    <mergeCell ref="A722:B722"/>
    <mergeCell ref="C722:D722"/>
    <mergeCell ref="I722:K722"/>
    <mergeCell ref="L722:M722"/>
    <mergeCell ref="N722:P722"/>
    <mergeCell ref="A723:B723"/>
    <mergeCell ref="C723:D723"/>
    <mergeCell ref="I723:K723"/>
    <mergeCell ref="L723:M723"/>
    <mergeCell ref="N723:P723"/>
    <mergeCell ref="A728:B728"/>
    <mergeCell ref="C728:D728"/>
    <mergeCell ref="I728:K728"/>
    <mergeCell ref="L728:M728"/>
    <mergeCell ref="N728:P728"/>
    <mergeCell ref="A729:B729"/>
    <mergeCell ref="C729:D729"/>
    <mergeCell ref="I729:K729"/>
    <mergeCell ref="L729:M729"/>
    <mergeCell ref="N729:P729"/>
    <mergeCell ref="A726:B726"/>
    <mergeCell ref="C726:D726"/>
    <mergeCell ref="I726:K726"/>
    <mergeCell ref="L726:M726"/>
    <mergeCell ref="N726:P726"/>
    <mergeCell ref="A727:B727"/>
    <mergeCell ref="C727:D727"/>
    <mergeCell ref="I727:K727"/>
    <mergeCell ref="L727:M727"/>
    <mergeCell ref="N727:P727"/>
    <mergeCell ref="A732:B732"/>
    <mergeCell ref="C732:D732"/>
    <mergeCell ref="I732:K732"/>
    <mergeCell ref="L732:M732"/>
    <mergeCell ref="N732:P732"/>
    <mergeCell ref="A733:B733"/>
    <mergeCell ref="C733:D733"/>
    <mergeCell ref="I733:K733"/>
    <mergeCell ref="L733:M733"/>
    <mergeCell ref="N733:P733"/>
    <mergeCell ref="A730:B730"/>
    <mergeCell ref="C730:D730"/>
    <mergeCell ref="I730:K730"/>
    <mergeCell ref="L730:M730"/>
    <mergeCell ref="N730:P730"/>
    <mergeCell ref="A731:B731"/>
    <mergeCell ref="C731:D731"/>
    <mergeCell ref="I731:K731"/>
    <mergeCell ref="L731:M731"/>
    <mergeCell ref="N731:P731"/>
    <mergeCell ref="A736:B736"/>
    <mergeCell ref="C736:D736"/>
    <mergeCell ref="I736:K736"/>
    <mergeCell ref="L736:M736"/>
    <mergeCell ref="N736:P736"/>
    <mergeCell ref="A737:B737"/>
    <mergeCell ref="C737:D737"/>
    <mergeCell ref="I737:K737"/>
    <mergeCell ref="L737:M737"/>
    <mergeCell ref="N737:P737"/>
    <mergeCell ref="A734:B734"/>
    <mergeCell ref="C734:D734"/>
    <mergeCell ref="I734:K734"/>
    <mergeCell ref="L734:M734"/>
    <mergeCell ref="N734:P734"/>
    <mergeCell ref="A735:B735"/>
    <mergeCell ref="C735:D735"/>
    <mergeCell ref="I735:K735"/>
    <mergeCell ref="L735:M735"/>
    <mergeCell ref="N735:P735"/>
    <mergeCell ref="A740:B740"/>
    <mergeCell ref="C740:D740"/>
    <mergeCell ref="I740:K740"/>
    <mergeCell ref="L740:M740"/>
    <mergeCell ref="N740:P740"/>
    <mergeCell ref="A741:B741"/>
    <mergeCell ref="C741:D741"/>
    <mergeCell ref="I741:K741"/>
    <mergeCell ref="L741:M741"/>
    <mergeCell ref="N741:P741"/>
    <mergeCell ref="A738:B738"/>
    <mergeCell ref="C738:D738"/>
    <mergeCell ref="I738:K738"/>
    <mergeCell ref="L738:M738"/>
    <mergeCell ref="N738:P738"/>
    <mergeCell ref="A739:B739"/>
    <mergeCell ref="C739:D739"/>
    <mergeCell ref="I739:K739"/>
    <mergeCell ref="L739:M739"/>
    <mergeCell ref="N739:P739"/>
    <mergeCell ref="A744:B744"/>
    <mergeCell ref="C744:D744"/>
    <mergeCell ref="I744:K744"/>
    <mergeCell ref="L744:M744"/>
    <mergeCell ref="N744:P744"/>
    <mergeCell ref="A745:B745"/>
    <mergeCell ref="C745:D745"/>
    <mergeCell ref="I745:K745"/>
    <mergeCell ref="L745:M745"/>
    <mergeCell ref="N745:P745"/>
    <mergeCell ref="A742:B742"/>
    <mergeCell ref="C742:D742"/>
    <mergeCell ref="I742:K742"/>
    <mergeCell ref="L742:M742"/>
    <mergeCell ref="N742:P742"/>
    <mergeCell ref="A743:B743"/>
    <mergeCell ref="C743:D743"/>
    <mergeCell ref="I743:K743"/>
    <mergeCell ref="L743:M743"/>
    <mergeCell ref="N743:P743"/>
    <mergeCell ref="A748:B748"/>
    <mergeCell ref="C748:D748"/>
    <mergeCell ref="I748:K748"/>
    <mergeCell ref="L748:M748"/>
    <mergeCell ref="N748:P748"/>
    <mergeCell ref="A749:B749"/>
    <mergeCell ref="C749:D749"/>
    <mergeCell ref="I749:K749"/>
    <mergeCell ref="L749:M749"/>
    <mergeCell ref="N749:P749"/>
    <mergeCell ref="A746:B746"/>
    <mergeCell ref="C746:D746"/>
    <mergeCell ref="I746:K746"/>
    <mergeCell ref="L746:M746"/>
    <mergeCell ref="N746:P746"/>
    <mergeCell ref="A747:B747"/>
    <mergeCell ref="C747:D747"/>
    <mergeCell ref="I747:K747"/>
    <mergeCell ref="L747:M747"/>
    <mergeCell ref="N747:P747"/>
    <mergeCell ref="A752:B752"/>
    <mergeCell ref="C752:D752"/>
    <mergeCell ref="I752:K752"/>
    <mergeCell ref="L752:M752"/>
    <mergeCell ref="N752:P752"/>
    <mergeCell ref="A753:B753"/>
    <mergeCell ref="C753:D753"/>
    <mergeCell ref="I753:K753"/>
    <mergeCell ref="L753:M753"/>
    <mergeCell ref="N753:P753"/>
    <mergeCell ref="A750:B750"/>
    <mergeCell ref="C750:D750"/>
    <mergeCell ref="I750:K750"/>
    <mergeCell ref="L750:M750"/>
    <mergeCell ref="N750:P750"/>
    <mergeCell ref="A751:B751"/>
    <mergeCell ref="C751:D751"/>
    <mergeCell ref="I751:K751"/>
    <mergeCell ref="L751:M751"/>
    <mergeCell ref="N751:P751"/>
    <mergeCell ref="A756:B756"/>
    <mergeCell ref="C756:D756"/>
    <mergeCell ref="I756:K756"/>
    <mergeCell ref="L756:M756"/>
    <mergeCell ref="N756:P756"/>
    <mergeCell ref="A757:B757"/>
    <mergeCell ref="C757:D757"/>
    <mergeCell ref="I757:K757"/>
    <mergeCell ref="L757:M757"/>
    <mergeCell ref="N757:P757"/>
    <mergeCell ref="A754:B754"/>
    <mergeCell ref="C754:D754"/>
    <mergeCell ref="I754:K754"/>
    <mergeCell ref="L754:M754"/>
    <mergeCell ref="N754:P754"/>
    <mergeCell ref="A755:B755"/>
    <mergeCell ref="C755:D755"/>
    <mergeCell ref="I755:K755"/>
    <mergeCell ref="L755:M755"/>
    <mergeCell ref="N755:P755"/>
    <mergeCell ref="A760:B760"/>
    <mergeCell ref="C760:D760"/>
    <mergeCell ref="I760:K760"/>
    <mergeCell ref="L760:M760"/>
    <mergeCell ref="N760:P760"/>
    <mergeCell ref="A761:B761"/>
    <mergeCell ref="C761:D761"/>
    <mergeCell ref="I761:K761"/>
    <mergeCell ref="L761:M761"/>
    <mergeCell ref="N761:P761"/>
    <mergeCell ref="A758:B758"/>
    <mergeCell ref="C758:D758"/>
    <mergeCell ref="I758:K758"/>
    <mergeCell ref="L758:M758"/>
    <mergeCell ref="N758:P758"/>
    <mergeCell ref="A759:B759"/>
    <mergeCell ref="C759:D759"/>
    <mergeCell ref="I759:K759"/>
    <mergeCell ref="L759:M759"/>
    <mergeCell ref="N759:P759"/>
    <mergeCell ref="A764:B764"/>
    <mergeCell ref="C764:D764"/>
    <mergeCell ref="I764:K764"/>
    <mergeCell ref="L764:M764"/>
    <mergeCell ref="N764:P764"/>
    <mergeCell ref="A765:B765"/>
    <mergeCell ref="C765:D765"/>
    <mergeCell ref="I765:K765"/>
    <mergeCell ref="L765:M765"/>
    <mergeCell ref="N765:P765"/>
    <mergeCell ref="A762:B762"/>
    <mergeCell ref="C762:D762"/>
    <mergeCell ref="I762:K762"/>
    <mergeCell ref="L762:M762"/>
    <mergeCell ref="N762:P762"/>
    <mergeCell ref="A763:B763"/>
    <mergeCell ref="C763:D763"/>
    <mergeCell ref="I763:K763"/>
    <mergeCell ref="L763:M763"/>
    <mergeCell ref="N763:P763"/>
    <mergeCell ref="A768:B768"/>
    <mergeCell ref="C768:D768"/>
    <mergeCell ref="I768:K768"/>
    <mergeCell ref="L768:M768"/>
    <mergeCell ref="N768:P768"/>
    <mergeCell ref="A769:B769"/>
    <mergeCell ref="C769:D769"/>
    <mergeCell ref="I769:K769"/>
    <mergeCell ref="L769:M769"/>
    <mergeCell ref="N769:P769"/>
    <mergeCell ref="A766:B766"/>
    <mergeCell ref="C766:D766"/>
    <mergeCell ref="I766:K766"/>
    <mergeCell ref="L766:M766"/>
    <mergeCell ref="N766:P766"/>
    <mergeCell ref="A767:B767"/>
    <mergeCell ref="C767:D767"/>
    <mergeCell ref="I767:K767"/>
    <mergeCell ref="L767:M767"/>
    <mergeCell ref="N767:P767"/>
    <mergeCell ref="A772:B772"/>
    <mergeCell ref="C772:D772"/>
    <mergeCell ref="I772:K772"/>
    <mergeCell ref="L772:M772"/>
    <mergeCell ref="N772:P772"/>
    <mergeCell ref="A773:B773"/>
    <mergeCell ref="C773:D773"/>
    <mergeCell ref="I773:K773"/>
    <mergeCell ref="L773:M773"/>
    <mergeCell ref="N773:P773"/>
    <mergeCell ref="A770:B770"/>
    <mergeCell ref="C770:D770"/>
    <mergeCell ref="I770:K770"/>
    <mergeCell ref="L770:M770"/>
    <mergeCell ref="N770:P770"/>
    <mergeCell ref="A771:B771"/>
    <mergeCell ref="C771:D771"/>
    <mergeCell ref="I771:K771"/>
    <mergeCell ref="L771:M771"/>
    <mergeCell ref="N771:P771"/>
    <mergeCell ref="A776:B776"/>
    <mergeCell ref="C776:D776"/>
    <mergeCell ref="I776:K776"/>
    <mergeCell ref="L776:M776"/>
    <mergeCell ref="N776:P776"/>
    <mergeCell ref="A777:B777"/>
    <mergeCell ref="C777:D777"/>
    <mergeCell ref="I777:K777"/>
    <mergeCell ref="L777:M777"/>
    <mergeCell ref="N777:P777"/>
    <mergeCell ref="A774:B774"/>
    <mergeCell ref="C774:D774"/>
    <mergeCell ref="I774:K774"/>
    <mergeCell ref="L774:M774"/>
    <mergeCell ref="N774:P774"/>
    <mergeCell ref="A775:B775"/>
    <mergeCell ref="C775:D775"/>
    <mergeCell ref="I775:K775"/>
    <mergeCell ref="L775:M775"/>
    <mergeCell ref="N775:P775"/>
    <mergeCell ref="A780:B780"/>
    <mergeCell ref="C780:D780"/>
    <mergeCell ref="I780:K780"/>
    <mergeCell ref="L780:M780"/>
    <mergeCell ref="N780:P780"/>
    <mergeCell ref="A781:B781"/>
    <mergeCell ref="C781:D781"/>
    <mergeCell ref="I781:K781"/>
    <mergeCell ref="L781:M781"/>
    <mergeCell ref="N781:P781"/>
    <mergeCell ref="A778:B778"/>
    <mergeCell ref="C778:D778"/>
    <mergeCell ref="I778:K778"/>
    <mergeCell ref="L778:M778"/>
    <mergeCell ref="N778:P778"/>
    <mergeCell ref="A779:B779"/>
    <mergeCell ref="C779:D779"/>
    <mergeCell ref="I779:K779"/>
    <mergeCell ref="L779:M779"/>
    <mergeCell ref="N779:P779"/>
    <mergeCell ref="A784:B784"/>
    <mergeCell ref="C784:D784"/>
    <mergeCell ref="I784:K784"/>
    <mergeCell ref="L784:M784"/>
    <mergeCell ref="N784:P784"/>
    <mergeCell ref="A785:B785"/>
    <mergeCell ref="C785:D785"/>
    <mergeCell ref="I785:K785"/>
    <mergeCell ref="L785:M785"/>
    <mergeCell ref="N785:P785"/>
    <mergeCell ref="A782:B782"/>
    <mergeCell ref="C782:D782"/>
    <mergeCell ref="I782:K782"/>
    <mergeCell ref="L782:M782"/>
    <mergeCell ref="N782:P782"/>
    <mergeCell ref="A783:B783"/>
    <mergeCell ref="C783:D783"/>
    <mergeCell ref="I783:K783"/>
    <mergeCell ref="L783:M783"/>
    <mergeCell ref="N783:P783"/>
    <mergeCell ref="A788:B788"/>
    <mergeCell ref="C788:D788"/>
    <mergeCell ref="I788:K788"/>
    <mergeCell ref="L788:M788"/>
    <mergeCell ref="N788:P788"/>
    <mergeCell ref="A789:B789"/>
    <mergeCell ref="C789:D789"/>
    <mergeCell ref="I789:K789"/>
    <mergeCell ref="L789:M789"/>
    <mergeCell ref="N789:P789"/>
    <mergeCell ref="A786:B786"/>
    <mergeCell ref="C786:D786"/>
    <mergeCell ref="I786:K786"/>
    <mergeCell ref="L786:M786"/>
    <mergeCell ref="N786:P786"/>
    <mergeCell ref="A787:B787"/>
    <mergeCell ref="C787:D787"/>
    <mergeCell ref="I787:K787"/>
    <mergeCell ref="L787:M787"/>
    <mergeCell ref="N787:P787"/>
    <mergeCell ref="A792:B792"/>
    <mergeCell ref="C792:D792"/>
    <mergeCell ref="I792:K792"/>
    <mergeCell ref="L792:M792"/>
    <mergeCell ref="N792:P792"/>
    <mergeCell ref="A793:B793"/>
    <mergeCell ref="C793:D793"/>
    <mergeCell ref="I793:K793"/>
    <mergeCell ref="L793:M793"/>
    <mergeCell ref="N793:P793"/>
    <mergeCell ref="A790:B790"/>
    <mergeCell ref="C790:D790"/>
    <mergeCell ref="I790:K790"/>
    <mergeCell ref="L790:M790"/>
    <mergeCell ref="N790:P790"/>
    <mergeCell ref="A791:B791"/>
    <mergeCell ref="C791:D791"/>
    <mergeCell ref="I791:K791"/>
    <mergeCell ref="L791:M791"/>
    <mergeCell ref="N791:P791"/>
    <mergeCell ref="A796:B796"/>
    <mergeCell ref="C796:D796"/>
    <mergeCell ref="I796:K796"/>
    <mergeCell ref="L796:M796"/>
    <mergeCell ref="N796:P796"/>
    <mergeCell ref="A797:B797"/>
    <mergeCell ref="C797:D797"/>
    <mergeCell ref="I797:K797"/>
    <mergeCell ref="L797:M797"/>
    <mergeCell ref="N797:P797"/>
    <mergeCell ref="A794:B794"/>
    <mergeCell ref="C794:D794"/>
    <mergeCell ref="I794:K794"/>
    <mergeCell ref="L794:M794"/>
    <mergeCell ref="N794:P794"/>
    <mergeCell ref="A795:B795"/>
    <mergeCell ref="C795:D795"/>
    <mergeCell ref="I795:K795"/>
    <mergeCell ref="L795:M795"/>
    <mergeCell ref="N795:P795"/>
    <mergeCell ref="A800:B800"/>
    <mergeCell ref="C800:D800"/>
    <mergeCell ref="I800:K800"/>
    <mergeCell ref="L800:M800"/>
    <mergeCell ref="N800:P800"/>
    <mergeCell ref="A801:B801"/>
    <mergeCell ref="C801:D801"/>
    <mergeCell ref="I801:K801"/>
    <mergeCell ref="L801:M801"/>
    <mergeCell ref="N801:P801"/>
    <mergeCell ref="A798:B798"/>
    <mergeCell ref="C798:D798"/>
    <mergeCell ref="I798:K798"/>
    <mergeCell ref="L798:M798"/>
    <mergeCell ref="N798:P798"/>
    <mergeCell ref="A799:B799"/>
    <mergeCell ref="C799:D799"/>
    <mergeCell ref="I799:K799"/>
    <mergeCell ref="L799:M799"/>
    <mergeCell ref="N799:P799"/>
    <mergeCell ref="A804:B804"/>
    <mergeCell ref="C804:D804"/>
    <mergeCell ref="I804:K804"/>
    <mergeCell ref="L804:M804"/>
    <mergeCell ref="N804:P804"/>
    <mergeCell ref="A805:B805"/>
    <mergeCell ref="C805:D805"/>
    <mergeCell ref="I805:K805"/>
    <mergeCell ref="L805:M805"/>
    <mergeCell ref="N805:P805"/>
    <mergeCell ref="A802:B802"/>
    <mergeCell ref="C802:D802"/>
    <mergeCell ref="I802:K802"/>
    <mergeCell ref="L802:M802"/>
    <mergeCell ref="N802:P802"/>
    <mergeCell ref="A803:B803"/>
    <mergeCell ref="C803:D803"/>
    <mergeCell ref="I803:K803"/>
    <mergeCell ref="L803:M803"/>
    <mergeCell ref="N803:P803"/>
    <mergeCell ref="A808:B808"/>
    <mergeCell ref="C808:D808"/>
    <mergeCell ref="I808:K808"/>
    <mergeCell ref="L808:M808"/>
    <mergeCell ref="N808:P808"/>
    <mergeCell ref="A809:B809"/>
    <mergeCell ref="C809:D809"/>
    <mergeCell ref="I809:K809"/>
    <mergeCell ref="L809:M809"/>
    <mergeCell ref="N809:P809"/>
    <mergeCell ref="A806:B806"/>
    <mergeCell ref="C806:D806"/>
    <mergeCell ref="I806:K806"/>
    <mergeCell ref="L806:M806"/>
    <mergeCell ref="N806:P806"/>
    <mergeCell ref="A807:B807"/>
    <mergeCell ref="C807:D807"/>
    <mergeCell ref="I807:K807"/>
    <mergeCell ref="L807:M807"/>
    <mergeCell ref="N807:P807"/>
    <mergeCell ref="A812:B812"/>
    <mergeCell ref="C812:D812"/>
    <mergeCell ref="I812:K812"/>
    <mergeCell ref="L812:M812"/>
    <mergeCell ref="N812:P812"/>
    <mergeCell ref="A813:B813"/>
    <mergeCell ref="C813:D813"/>
    <mergeCell ref="I813:K813"/>
    <mergeCell ref="L813:M813"/>
    <mergeCell ref="N813:P813"/>
    <mergeCell ref="A810:B810"/>
    <mergeCell ref="C810:D810"/>
    <mergeCell ref="I810:K810"/>
    <mergeCell ref="L810:M810"/>
    <mergeCell ref="N810:P810"/>
    <mergeCell ref="A811:B811"/>
    <mergeCell ref="C811:D811"/>
    <mergeCell ref="I811:K811"/>
    <mergeCell ref="L811:M811"/>
    <mergeCell ref="N811:P811"/>
    <mergeCell ref="A816:B816"/>
    <mergeCell ref="C816:D816"/>
    <mergeCell ref="I816:K816"/>
    <mergeCell ref="L816:M816"/>
    <mergeCell ref="N816:P816"/>
    <mergeCell ref="A817:B817"/>
    <mergeCell ref="C817:D817"/>
    <mergeCell ref="I817:K817"/>
    <mergeCell ref="L817:M817"/>
    <mergeCell ref="N817:P817"/>
    <mergeCell ref="A814:B814"/>
    <mergeCell ref="C814:D814"/>
    <mergeCell ref="I814:K814"/>
    <mergeCell ref="L814:M814"/>
    <mergeCell ref="N814:P814"/>
    <mergeCell ref="A815:B815"/>
    <mergeCell ref="C815:D815"/>
    <mergeCell ref="I815:K815"/>
    <mergeCell ref="L815:M815"/>
    <mergeCell ref="N815:P815"/>
    <mergeCell ref="A820:B820"/>
    <mergeCell ref="C820:D820"/>
    <mergeCell ref="I820:K820"/>
    <mergeCell ref="L820:M820"/>
    <mergeCell ref="N820:P820"/>
    <mergeCell ref="A821:B821"/>
    <mergeCell ref="C821:D821"/>
    <mergeCell ref="I821:K821"/>
    <mergeCell ref="L821:M821"/>
    <mergeCell ref="N821:P821"/>
    <mergeCell ref="A818:B818"/>
    <mergeCell ref="C818:D818"/>
    <mergeCell ref="I818:K818"/>
    <mergeCell ref="L818:M818"/>
    <mergeCell ref="N818:P818"/>
    <mergeCell ref="A819:B819"/>
    <mergeCell ref="C819:D819"/>
    <mergeCell ref="I819:K819"/>
    <mergeCell ref="L819:M819"/>
    <mergeCell ref="N819:P819"/>
    <mergeCell ref="A824:B824"/>
    <mergeCell ref="C824:D824"/>
    <mergeCell ref="I824:K824"/>
    <mergeCell ref="L824:M824"/>
    <mergeCell ref="N824:P824"/>
    <mergeCell ref="A825:B825"/>
    <mergeCell ref="C825:D825"/>
    <mergeCell ref="I825:K825"/>
    <mergeCell ref="L825:M825"/>
    <mergeCell ref="N825:P825"/>
    <mergeCell ref="A822:B822"/>
    <mergeCell ref="C822:D822"/>
    <mergeCell ref="I822:K822"/>
    <mergeCell ref="L822:M822"/>
    <mergeCell ref="N822:P822"/>
    <mergeCell ref="A823:B823"/>
    <mergeCell ref="C823:D823"/>
    <mergeCell ref="I823:K823"/>
    <mergeCell ref="L823:M823"/>
    <mergeCell ref="N823:P823"/>
    <mergeCell ref="A828:B828"/>
    <mergeCell ref="C828:D828"/>
    <mergeCell ref="I828:K828"/>
    <mergeCell ref="L828:M828"/>
    <mergeCell ref="N828:P828"/>
    <mergeCell ref="A829:B829"/>
    <mergeCell ref="C829:D829"/>
    <mergeCell ref="I829:K829"/>
    <mergeCell ref="L829:M829"/>
    <mergeCell ref="N829:P829"/>
    <mergeCell ref="A826:B826"/>
    <mergeCell ref="C826:D826"/>
    <mergeCell ref="I826:K826"/>
    <mergeCell ref="L826:M826"/>
    <mergeCell ref="N826:P826"/>
    <mergeCell ref="A827:B827"/>
    <mergeCell ref="C827:D827"/>
    <mergeCell ref="I827:K827"/>
    <mergeCell ref="L827:M827"/>
    <mergeCell ref="N827:P827"/>
    <mergeCell ref="A832:B832"/>
    <mergeCell ref="C832:D832"/>
    <mergeCell ref="I832:K832"/>
    <mergeCell ref="L832:M832"/>
    <mergeCell ref="N832:P832"/>
    <mergeCell ref="A833:B833"/>
    <mergeCell ref="C833:D833"/>
    <mergeCell ref="I833:K833"/>
    <mergeCell ref="L833:M833"/>
    <mergeCell ref="N833:P833"/>
    <mergeCell ref="A830:B830"/>
    <mergeCell ref="C830:D830"/>
    <mergeCell ref="I830:K830"/>
    <mergeCell ref="L830:M830"/>
    <mergeCell ref="N830:P830"/>
    <mergeCell ref="A831:B831"/>
    <mergeCell ref="C831:D831"/>
    <mergeCell ref="I831:K831"/>
    <mergeCell ref="L831:M831"/>
    <mergeCell ref="N831:P831"/>
    <mergeCell ref="A836:B836"/>
    <mergeCell ref="C836:D836"/>
    <mergeCell ref="I836:K836"/>
    <mergeCell ref="L836:M836"/>
    <mergeCell ref="N836:P836"/>
    <mergeCell ref="A837:B837"/>
    <mergeCell ref="C837:D837"/>
    <mergeCell ref="I837:K837"/>
    <mergeCell ref="L837:M837"/>
    <mergeCell ref="N837:P837"/>
    <mergeCell ref="A834:B834"/>
    <mergeCell ref="C834:D834"/>
    <mergeCell ref="I834:K834"/>
    <mergeCell ref="L834:M834"/>
    <mergeCell ref="N834:P834"/>
    <mergeCell ref="A835:B835"/>
    <mergeCell ref="C835:D835"/>
    <mergeCell ref="I835:K835"/>
    <mergeCell ref="L835:M835"/>
    <mergeCell ref="N835:P835"/>
    <mergeCell ref="A840:B840"/>
    <mergeCell ref="C840:D840"/>
    <mergeCell ref="I840:K840"/>
    <mergeCell ref="L840:M840"/>
    <mergeCell ref="N840:P840"/>
    <mergeCell ref="A841:B841"/>
    <mergeCell ref="C841:D841"/>
    <mergeCell ref="I841:K841"/>
    <mergeCell ref="L841:M841"/>
    <mergeCell ref="N841:P841"/>
    <mergeCell ref="A838:B838"/>
    <mergeCell ref="C838:D838"/>
    <mergeCell ref="I838:K838"/>
    <mergeCell ref="L838:M838"/>
    <mergeCell ref="N838:P838"/>
    <mergeCell ref="A839:B839"/>
    <mergeCell ref="C839:D839"/>
    <mergeCell ref="I839:K839"/>
    <mergeCell ref="L839:M839"/>
    <mergeCell ref="N839:P839"/>
    <mergeCell ref="A844:B844"/>
    <mergeCell ref="C844:D844"/>
    <mergeCell ref="I844:K844"/>
    <mergeCell ref="L844:M844"/>
    <mergeCell ref="N844:P844"/>
    <mergeCell ref="A845:B845"/>
    <mergeCell ref="C845:D845"/>
    <mergeCell ref="I845:K845"/>
    <mergeCell ref="L845:M845"/>
    <mergeCell ref="N845:P845"/>
    <mergeCell ref="A842:B842"/>
    <mergeCell ref="C842:D842"/>
    <mergeCell ref="I842:K842"/>
    <mergeCell ref="L842:M842"/>
    <mergeCell ref="N842:P842"/>
    <mergeCell ref="A843:B843"/>
    <mergeCell ref="C843:D843"/>
    <mergeCell ref="I843:K843"/>
    <mergeCell ref="L843:M843"/>
    <mergeCell ref="N843:P843"/>
    <mergeCell ref="A848:B848"/>
    <mergeCell ref="C848:D848"/>
    <mergeCell ref="I848:K848"/>
    <mergeCell ref="L848:M848"/>
    <mergeCell ref="N848:P848"/>
    <mergeCell ref="A849:B849"/>
    <mergeCell ref="C849:D849"/>
    <mergeCell ref="I849:K849"/>
    <mergeCell ref="L849:M849"/>
    <mergeCell ref="N849:P849"/>
    <mergeCell ref="A846:B846"/>
    <mergeCell ref="C846:D846"/>
    <mergeCell ref="I846:K846"/>
    <mergeCell ref="L846:M846"/>
    <mergeCell ref="N846:P846"/>
    <mergeCell ref="A847:B847"/>
    <mergeCell ref="C847:D847"/>
    <mergeCell ref="I847:K847"/>
    <mergeCell ref="L847:M847"/>
    <mergeCell ref="N847:P847"/>
    <mergeCell ref="A852:B852"/>
    <mergeCell ref="C852:D852"/>
    <mergeCell ref="I852:K852"/>
    <mergeCell ref="L852:M852"/>
    <mergeCell ref="N852:P852"/>
    <mergeCell ref="A853:B853"/>
    <mergeCell ref="C853:D853"/>
    <mergeCell ref="I853:K853"/>
    <mergeCell ref="L853:M853"/>
    <mergeCell ref="N853:P853"/>
    <mergeCell ref="A850:B850"/>
    <mergeCell ref="C850:D850"/>
    <mergeCell ref="I850:K850"/>
    <mergeCell ref="L850:M850"/>
    <mergeCell ref="N850:P850"/>
    <mergeCell ref="A851:B851"/>
    <mergeCell ref="C851:D851"/>
    <mergeCell ref="I851:K851"/>
    <mergeCell ref="L851:M851"/>
    <mergeCell ref="N851:P851"/>
    <mergeCell ref="A856:B856"/>
    <mergeCell ref="C856:D856"/>
    <mergeCell ref="I856:K856"/>
    <mergeCell ref="L856:M856"/>
    <mergeCell ref="N856:P856"/>
    <mergeCell ref="A857:B857"/>
    <mergeCell ref="C857:D857"/>
    <mergeCell ref="I857:K857"/>
    <mergeCell ref="L857:M857"/>
    <mergeCell ref="N857:P857"/>
    <mergeCell ref="A854:B854"/>
    <mergeCell ref="C854:D854"/>
    <mergeCell ref="I854:K854"/>
    <mergeCell ref="L854:M854"/>
    <mergeCell ref="N854:P854"/>
    <mergeCell ref="A855:B855"/>
    <mergeCell ref="C855:D855"/>
    <mergeCell ref="I855:K855"/>
    <mergeCell ref="L855:M855"/>
    <mergeCell ref="N855:P855"/>
    <mergeCell ref="A860:B860"/>
    <mergeCell ref="C860:D860"/>
    <mergeCell ref="I860:K860"/>
    <mergeCell ref="L860:M860"/>
    <mergeCell ref="N860:P860"/>
    <mergeCell ref="A861:B861"/>
    <mergeCell ref="C861:D861"/>
    <mergeCell ref="I861:K861"/>
    <mergeCell ref="L861:M861"/>
    <mergeCell ref="N861:P861"/>
    <mergeCell ref="A858:B858"/>
    <mergeCell ref="C858:D858"/>
    <mergeCell ref="I858:K858"/>
    <mergeCell ref="L858:M858"/>
    <mergeCell ref="N858:P858"/>
    <mergeCell ref="A859:B859"/>
    <mergeCell ref="C859:D859"/>
    <mergeCell ref="I859:K859"/>
    <mergeCell ref="L859:M859"/>
    <mergeCell ref="N859:P859"/>
    <mergeCell ref="A864:B864"/>
    <mergeCell ref="C864:D864"/>
    <mergeCell ref="I864:K864"/>
    <mergeCell ref="L864:M864"/>
    <mergeCell ref="N864:P864"/>
    <mergeCell ref="A865:B865"/>
    <mergeCell ref="C865:D865"/>
    <mergeCell ref="I865:K865"/>
    <mergeCell ref="L865:M865"/>
    <mergeCell ref="N865:P865"/>
    <mergeCell ref="A862:B862"/>
    <mergeCell ref="C862:D862"/>
    <mergeCell ref="I862:K862"/>
    <mergeCell ref="L862:M862"/>
    <mergeCell ref="N862:P862"/>
    <mergeCell ref="A863:B863"/>
    <mergeCell ref="C863:D863"/>
    <mergeCell ref="I863:K863"/>
    <mergeCell ref="L863:M863"/>
    <mergeCell ref="N863:P863"/>
    <mergeCell ref="A868:B868"/>
    <mergeCell ref="C868:D868"/>
    <mergeCell ref="I868:K868"/>
    <mergeCell ref="L868:M868"/>
    <mergeCell ref="N868:P868"/>
    <mergeCell ref="A869:B869"/>
    <mergeCell ref="C869:D869"/>
    <mergeCell ref="I869:K869"/>
    <mergeCell ref="L869:M869"/>
    <mergeCell ref="N869:P869"/>
    <mergeCell ref="A866:B866"/>
    <mergeCell ref="C866:D866"/>
    <mergeCell ref="I866:K866"/>
    <mergeCell ref="L866:M866"/>
    <mergeCell ref="N866:P866"/>
    <mergeCell ref="A867:B867"/>
    <mergeCell ref="C867:D867"/>
    <mergeCell ref="I867:K867"/>
    <mergeCell ref="L867:M867"/>
    <mergeCell ref="N867:P867"/>
    <mergeCell ref="A872:B872"/>
    <mergeCell ref="C872:D872"/>
    <mergeCell ref="I872:K872"/>
    <mergeCell ref="L872:M872"/>
    <mergeCell ref="N872:P872"/>
    <mergeCell ref="A873:B873"/>
    <mergeCell ref="C873:D873"/>
    <mergeCell ref="I873:K873"/>
    <mergeCell ref="L873:M873"/>
    <mergeCell ref="N873:P873"/>
    <mergeCell ref="A870:B870"/>
    <mergeCell ref="C870:D870"/>
    <mergeCell ref="I870:K870"/>
    <mergeCell ref="L870:M870"/>
    <mergeCell ref="N870:P870"/>
    <mergeCell ref="A871:B871"/>
    <mergeCell ref="C871:D871"/>
    <mergeCell ref="I871:K871"/>
    <mergeCell ref="L871:M871"/>
    <mergeCell ref="N871:P871"/>
    <mergeCell ref="A876:B876"/>
    <mergeCell ref="C876:D876"/>
    <mergeCell ref="I876:K876"/>
    <mergeCell ref="L876:M876"/>
    <mergeCell ref="N876:P876"/>
    <mergeCell ref="A877:B877"/>
    <mergeCell ref="C877:D877"/>
    <mergeCell ref="I877:K877"/>
    <mergeCell ref="L877:M877"/>
    <mergeCell ref="N877:P877"/>
    <mergeCell ref="A874:B874"/>
    <mergeCell ref="C874:D874"/>
    <mergeCell ref="I874:K874"/>
    <mergeCell ref="L874:M874"/>
    <mergeCell ref="N874:P874"/>
    <mergeCell ref="A875:B875"/>
    <mergeCell ref="C875:D875"/>
    <mergeCell ref="I875:K875"/>
    <mergeCell ref="L875:M875"/>
    <mergeCell ref="N875:P875"/>
    <mergeCell ref="A880:B880"/>
    <mergeCell ref="C880:D880"/>
    <mergeCell ref="I880:K880"/>
    <mergeCell ref="L880:M880"/>
    <mergeCell ref="N880:P880"/>
    <mergeCell ref="A881:B881"/>
    <mergeCell ref="C881:D881"/>
    <mergeCell ref="I881:K881"/>
    <mergeCell ref="L881:M881"/>
    <mergeCell ref="N881:P881"/>
    <mergeCell ref="A878:B878"/>
    <mergeCell ref="C878:D878"/>
    <mergeCell ref="I878:K878"/>
    <mergeCell ref="L878:M878"/>
    <mergeCell ref="N878:P878"/>
    <mergeCell ref="A879:B879"/>
    <mergeCell ref="C879:D879"/>
    <mergeCell ref="I879:K879"/>
    <mergeCell ref="L879:M879"/>
    <mergeCell ref="N879:P879"/>
    <mergeCell ref="A884:B884"/>
    <mergeCell ref="C884:D884"/>
    <mergeCell ref="I884:K884"/>
    <mergeCell ref="L884:M884"/>
    <mergeCell ref="N884:P884"/>
    <mergeCell ref="A885:B885"/>
    <mergeCell ref="C885:D885"/>
    <mergeCell ref="I885:K885"/>
    <mergeCell ref="L885:M885"/>
    <mergeCell ref="N885:P885"/>
    <mergeCell ref="A882:B882"/>
    <mergeCell ref="C882:D882"/>
    <mergeCell ref="I882:K882"/>
    <mergeCell ref="L882:M882"/>
    <mergeCell ref="N882:P882"/>
    <mergeCell ref="A883:B883"/>
    <mergeCell ref="C883:D883"/>
    <mergeCell ref="I883:K883"/>
    <mergeCell ref="L883:M883"/>
    <mergeCell ref="N883:P883"/>
    <mergeCell ref="A888:B888"/>
    <mergeCell ref="C888:D888"/>
    <mergeCell ref="I888:K888"/>
    <mergeCell ref="L888:M888"/>
    <mergeCell ref="N888:P888"/>
    <mergeCell ref="A889:B889"/>
    <mergeCell ref="C889:D889"/>
    <mergeCell ref="I889:K889"/>
    <mergeCell ref="L889:M889"/>
    <mergeCell ref="N889:P889"/>
    <mergeCell ref="A886:B886"/>
    <mergeCell ref="C886:D886"/>
    <mergeCell ref="I886:K886"/>
    <mergeCell ref="L886:M886"/>
    <mergeCell ref="N886:P886"/>
    <mergeCell ref="A887:B887"/>
    <mergeCell ref="C887:D887"/>
    <mergeCell ref="I887:K887"/>
    <mergeCell ref="L887:M887"/>
    <mergeCell ref="N887:P887"/>
    <mergeCell ref="A892:B892"/>
    <mergeCell ref="C892:D892"/>
    <mergeCell ref="I892:K892"/>
    <mergeCell ref="L892:M892"/>
    <mergeCell ref="N892:P892"/>
    <mergeCell ref="A893:B893"/>
    <mergeCell ref="C893:D893"/>
    <mergeCell ref="I893:K893"/>
    <mergeCell ref="L893:M893"/>
    <mergeCell ref="N893:P893"/>
    <mergeCell ref="A890:B890"/>
    <mergeCell ref="C890:D890"/>
    <mergeCell ref="I890:K890"/>
    <mergeCell ref="L890:M890"/>
    <mergeCell ref="N890:P890"/>
    <mergeCell ref="A891:B891"/>
    <mergeCell ref="C891:D891"/>
    <mergeCell ref="I891:K891"/>
    <mergeCell ref="L891:M891"/>
    <mergeCell ref="N891:P891"/>
    <mergeCell ref="A896:B896"/>
    <mergeCell ref="C896:D896"/>
    <mergeCell ref="I896:K896"/>
    <mergeCell ref="L896:M896"/>
    <mergeCell ref="N896:P896"/>
    <mergeCell ref="A897:B897"/>
    <mergeCell ref="C897:D897"/>
    <mergeCell ref="I897:K897"/>
    <mergeCell ref="L897:M897"/>
    <mergeCell ref="N897:P897"/>
    <mergeCell ref="A894:B894"/>
    <mergeCell ref="C894:D894"/>
    <mergeCell ref="I894:K894"/>
    <mergeCell ref="L894:M894"/>
    <mergeCell ref="N894:P894"/>
    <mergeCell ref="A895:B895"/>
    <mergeCell ref="C895:D895"/>
    <mergeCell ref="I895:K895"/>
    <mergeCell ref="L895:M895"/>
    <mergeCell ref="N895:P895"/>
    <mergeCell ref="A900:B900"/>
    <mergeCell ref="C900:D900"/>
    <mergeCell ref="I900:K900"/>
    <mergeCell ref="L900:M900"/>
    <mergeCell ref="N900:P900"/>
    <mergeCell ref="A901:B901"/>
    <mergeCell ref="C901:D901"/>
    <mergeCell ref="I901:K901"/>
    <mergeCell ref="L901:M901"/>
    <mergeCell ref="N901:P901"/>
    <mergeCell ref="A898:B898"/>
    <mergeCell ref="C898:D898"/>
    <mergeCell ref="I898:K898"/>
    <mergeCell ref="L898:M898"/>
    <mergeCell ref="N898:P898"/>
    <mergeCell ref="A899:B899"/>
    <mergeCell ref="C899:D899"/>
    <mergeCell ref="I899:K899"/>
    <mergeCell ref="L899:M899"/>
    <mergeCell ref="N899:P899"/>
    <mergeCell ref="A904:B904"/>
    <mergeCell ref="C904:D904"/>
    <mergeCell ref="I904:K904"/>
    <mergeCell ref="L904:M904"/>
    <mergeCell ref="N904:P904"/>
    <mergeCell ref="A905:B905"/>
    <mergeCell ref="C905:D905"/>
    <mergeCell ref="I905:K905"/>
    <mergeCell ref="L905:M905"/>
    <mergeCell ref="N905:P905"/>
    <mergeCell ref="A902:B902"/>
    <mergeCell ref="C902:D902"/>
    <mergeCell ref="I902:K902"/>
    <mergeCell ref="L902:M902"/>
    <mergeCell ref="N902:P902"/>
    <mergeCell ref="A903:B903"/>
    <mergeCell ref="C903:D903"/>
    <mergeCell ref="I903:K903"/>
    <mergeCell ref="L903:M903"/>
    <mergeCell ref="N903:P903"/>
    <mergeCell ref="A908:B908"/>
    <mergeCell ref="C908:D908"/>
    <mergeCell ref="I908:K908"/>
    <mergeCell ref="L908:M908"/>
    <mergeCell ref="N908:P908"/>
    <mergeCell ref="A909:B909"/>
    <mergeCell ref="C909:D909"/>
    <mergeCell ref="I909:K909"/>
    <mergeCell ref="L909:M909"/>
    <mergeCell ref="N909:P909"/>
    <mergeCell ref="A906:B906"/>
    <mergeCell ref="C906:D906"/>
    <mergeCell ref="I906:K906"/>
    <mergeCell ref="L906:M906"/>
    <mergeCell ref="N906:P906"/>
    <mergeCell ref="A907:B907"/>
    <mergeCell ref="C907:D907"/>
    <mergeCell ref="I907:K907"/>
    <mergeCell ref="L907:M907"/>
    <mergeCell ref="N907:P907"/>
    <mergeCell ref="A912:B912"/>
    <mergeCell ref="C912:D912"/>
    <mergeCell ref="I912:K912"/>
    <mergeCell ref="L912:M912"/>
    <mergeCell ref="N912:P912"/>
    <mergeCell ref="A913:B913"/>
    <mergeCell ref="C913:D913"/>
    <mergeCell ref="I913:K913"/>
    <mergeCell ref="L913:M913"/>
    <mergeCell ref="N913:P913"/>
    <mergeCell ref="A910:B910"/>
    <mergeCell ref="C910:D910"/>
    <mergeCell ref="I910:K910"/>
    <mergeCell ref="L910:M910"/>
    <mergeCell ref="N910:P910"/>
    <mergeCell ref="A911:B911"/>
    <mergeCell ref="C911:D911"/>
    <mergeCell ref="I911:K911"/>
    <mergeCell ref="L911:M911"/>
    <mergeCell ref="N911:P911"/>
    <mergeCell ref="A916:B916"/>
    <mergeCell ref="C916:D916"/>
    <mergeCell ref="I916:K916"/>
    <mergeCell ref="L916:M916"/>
    <mergeCell ref="N916:P916"/>
    <mergeCell ref="A917:B917"/>
    <mergeCell ref="C917:D917"/>
    <mergeCell ref="I917:K917"/>
    <mergeCell ref="L917:M917"/>
    <mergeCell ref="N917:P917"/>
    <mergeCell ref="A914:B914"/>
    <mergeCell ref="C914:D914"/>
    <mergeCell ref="I914:K914"/>
    <mergeCell ref="L914:M914"/>
    <mergeCell ref="N914:P914"/>
    <mergeCell ref="A915:B915"/>
    <mergeCell ref="C915:D915"/>
    <mergeCell ref="I915:K915"/>
    <mergeCell ref="L915:M915"/>
    <mergeCell ref="N915:P915"/>
    <mergeCell ref="A920:B920"/>
    <mergeCell ref="C920:D920"/>
    <mergeCell ref="I920:K920"/>
    <mergeCell ref="L920:M920"/>
    <mergeCell ref="N920:P920"/>
    <mergeCell ref="A921:B921"/>
    <mergeCell ref="C921:D921"/>
    <mergeCell ref="I921:K921"/>
    <mergeCell ref="L921:M921"/>
    <mergeCell ref="N921:P921"/>
    <mergeCell ref="A918:B918"/>
    <mergeCell ref="C918:D918"/>
    <mergeCell ref="I918:K918"/>
    <mergeCell ref="L918:M918"/>
    <mergeCell ref="N918:P918"/>
    <mergeCell ref="A919:B919"/>
    <mergeCell ref="C919:D919"/>
    <mergeCell ref="I919:K919"/>
    <mergeCell ref="L919:M919"/>
    <mergeCell ref="N919:P919"/>
    <mergeCell ref="A924:B924"/>
    <mergeCell ref="C924:D924"/>
    <mergeCell ref="I924:K924"/>
    <mergeCell ref="L924:M924"/>
    <mergeCell ref="N924:P924"/>
    <mergeCell ref="A925:B925"/>
    <mergeCell ref="C925:D925"/>
    <mergeCell ref="I925:K925"/>
    <mergeCell ref="L925:M925"/>
    <mergeCell ref="N925:P925"/>
    <mergeCell ref="A922:B922"/>
    <mergeCell ref="C922:D922"/>
    <mergeCell ref="I922:K922"/>
    <mergeCell ref="L922:M922"/>
    <mergeCell ref="N922:P922"/>
    <mergeCell ref="A923:B923"/>
    <mergeCell ref="C923:D923"/>
    <mergeCell ref="I923:K923"/>
    <mergeCell ref="L923:M923"/>
    <mergeCell ref="N923:P923"/>
    <mergeCell ref="A928:B928"/>
    <mergeCell ref="C928:D928"/>
    <mergeCell ref="I928:K928"/>
    <mergeCell ref="L928:M928"/>
    <mergeCell ref="N928:P928"/>
    <mergeCell ref="A929:B929"/>
    <mergeCell ref="C929:D929"/>
    <mergeCell ref="I929:K929"/>
    <mergeCell ref="L929:M929"/>
    <mergeCell ref="N929:P929"/>
    <mergeCell ref="A926:B926"/>
    <mergeCell ref="C926:D926"/>
    <mergeCell ref="I926:K926"/>
    <mergeCell ref="L926:M926"/>
    <mergeCell ref="N926:P926"/>
    <mergeCell ref="A927:B927"/>
    <mergeCell ref="C927:D927"/>
    <mergeCell ref="I927:K927"/>
    <mergeCell ref="L927:M927"/>
    <mergeCell ref="N927:P927"/>
    <mergeCell ref="A932:B932"/>
    <mergeCell ref="C932:D932"/>
    <mergeCell ref="I932:K932"/>
    <mergeCell ref="L932:M932"/>
    <mergeCell ref="N932:P932"/>
    <mergeCell ref="A933:B933"/>
    <mergeCell ref="C933:D933"/>
    <mergeCell ref="I933:K933"/>
    <mergeCell ref="L933:M933"/>
    <mergeCell ref="N933:P933"/>
    <mergeCell ref="A930:B930"/>
    <mergeCell ref="C930:D930"/>
    <mergeCell ref="I930:K930"/>
    <mergeCell ref="L930:M930"/>
    <mergeCell ref="N930:P930"/>
    <mergeCell ref="A931:B931"/>
    <mergeCell ref="C931:D931"/>
    <mergeCell ref="I931:K931"/>
    <mergeCell ref="L931:M931"/>
    <mergeCell ref="N931:P931"/>
    <mergeCell ref="A936:B936"/>
    <mergeCell ref="C936:D936"/>
    <mergeCell ref="I936:K936"/>
    <mergeCell ref="L936:M936"/>
    <mergeCell ref="N936:P936"/>
    <mergeCell ref="A937:B937"/>
    <mergeCell ref="C937:D937"/>
    <mergeCell ref="I937:K937"/>
    <mergeCell ref="L937:M937"/>
    <mergeCell ref="N937:P937"/>
    <mergeCell ref="A934:B934"/>
    <mergeCell ref="C934:D934"/>
    <mergeCell ref="I934:K934"/>
    <mergeCell ref="L934:M934"/>
    <mergeCell ref="N934:P934"/>
    <mergeCell ref="A935:B935"/>
    <mergeCell ref="C935:D935"/>
    <mergeCell ref="I935:K935"/>
    <mergeCell ref="L935:M935"/>
    <mergeCell ref="N935:P935"/>
    <mergeCell ref="A940:B940"/>
    <mergeCell ref="C940:D940"/>
    <mergeCell ref="I940:K940"/>
    <mergeCell ref="L940:M940"/>
    <mergeCell ref="N940:P940"/>
    <mergeCell ref="A941:B941"/>
    <mergeCell ref="C941:D941"/>
    <mergeCell ref="I941:K941"/>
    <mergeCell ref="L941:M941"/>
    <mergeCell ref="N941:P941"/>
    <mergeCell ref="A938:B938"/>
    <mergeCell ref="C938:D938"/>
    <mergeCell ref="I938:K938"/>
    <mergeCell ref="L938:M938"/>
    <mergeCell ref="N938:P938"/>
    <mergeCell ref="A939:B939"/>
    <mergeCell ref="C939:D939"/>
    <mergeCell ref="I939:K939"/>
    <mergeCell ref="L939:M939"/>
    <mergeCell ref="N939:P939"/>
    <mergeCell ref="A944:B944"/>
    <mergeCell ref="C944:D944"/>
    <mergeCell ref="I944:K944"/>
    <mergeCell ref="L944:M944"/>
    <mergeCell ref="N944:P944"/>
    <mergeCell ref="A945:B945"/>
    <mergeCell ref="C945:D945"/>
    <mergeCell ref="I945:K945"/>
    <mergeCell ref="L945:M945"/>
    <mergeCell ref="N945:P945"/>
    <mergeCell ref="A942:B942"/>
    <mergeCell ref="C942:D942"/>
    <mergeCell ref="I942:K942"/>
    <mergeCell ref="L942:M942"/>
    <mergeCell ref="N942:P942"/>
    <mergeCell ref="A943:B943"/>
    <mergeCell ref="C943:D943"/>
    <mergeCell ref="I943:K943"/>
    <mergeCell ref="L943:M943"/>
    <mergeCell ref="N943:P943"/>
    <mergeCell ref="A948:B948"/>
    <mergeCell ref="C948:D948"/>
    <mergeCell ref="I948:K948"/>
    <mergeCell ref="L948:M948"/>
    <mergeCell ref="N948:P948"/>
    <mergeCell ref="A949:B949"/>
    <mergeCell ref="C949:D949"/>
    <mergeCell ref="I949:K949"/>
    <mergeCell ref="L949:M949"/>
    <mergeCell ref="N949:P949"/>
    <mergeCell ref="A946:B946"/>
    <mergeCell ref="C946:D946"/>
    <mergeCell ref="I946:K946"/>
    <mergeCell ref="L946:M946"/>
    <mergeCell ref="N946:P946"/>
    <mergeCell ref="A947:B947"/>
    <mergeCell ref="C947:D947"/>
    <mergeCell ref="I947:K947"/>
    <mergeCell ref="L947:M947"/>
    <mergeCell ref="N947:P947"/>
    <mergeCell ref="A952:B952"/>
    <mergeCell ref="C952:D952"/>
    <mergeCell ref="I952:K952"/>
    <mergeCell ref="L952:M952"/>
    <mergeCell ref="N952:P952"/>
    <mergeCell ref="A953:B953"/>
    <mergeCell ref="C953:D953"/>
    <mergeCell ref="I953:K953"/>
    <mergeCell ref="L953:M953"/>
    <mergeCell ref="N953:P953"/>
    <mergeCell ref="A950:B950"/>
    <mergeCell ref="C950:D950"/>
    <mergeCell ref="I950:K950"/>
    <mergeCell ref="L950:M950"/>
    <mergeCell ref="N950:P950"/>
    <mergeCell ref="A951:B951"/>
    <mergeCell ref="C951:D951"/>
    <mergeCell ref="I951:K951"/>
    <mergeCell ref="L951:M951"/>
    <mergeCell ref="N951:P951"/>
    <mergeCell ref="A956:B956"/>
    <mergeCell ref="C956:D956"/>
    <mergeCell ref="I956:K956"/>
    <mergeCell ref="L956:M956"/>
    <mergeCell ref="N956:P956"/>
    <mergeCell ref="A957:B957"/>
    <mergeCell ref="C957:D957"/>
    <mergeCell ref="I957:K957"/>
    <mergeCell ref="L957:M957"/>
    <mergeCell ref="N957:P957"/>
    <mergeCell ref="A954:B954"/>
    <mergeCell ref="C954:D954"/>
    <mergeCell ref="I954:K954"/>
    <mergeCell ref="L954:M954"/>
    <mergeCell ref="N954:P954"/>
    <mergeCell ref="A955:B955"/>
    <mergeCell ref="C955:D955"/>
    <mergeCell ref="I955:K955"/>
    <mergeCell ref="L955:M955"/>
    <mergeCell ref="N955:P955"/>
    <mergeCell ref="A960:B960"/>
    <mergeCell ref="C960:D960"/>
    <mergeCell ref="I960:K960"/>
    <mergeCell ref="L960:M960"/>
    <mergeCell ref="N960:P960"/>
    <mergeCell ref="A961:B961"/>
    <mergeCell ref="C961:D961"/>
    <mergeCell ref="I961:K961"/>
    <mergeCell ref="L961:M961"/>
    <mergeCell ref="N961:P961"/>
    <mergeCell ref="A958:B958"/>
    <mergeCell ref="C958:D958"/>
    <mergeCell ref="I958:K958"/>
    <mergeCell ref="L958:M958"/>
    <mergeCell ref="N958:P958"/>
    <mergeCell ref="A959:B959"/>
    <mergeCell ref="C959:D959"/>
    <mergeCell ref="I959:K959"/>
    <mergeCell ref="L959:M959"/>
    <mergeCell ref="N959:P959"/>
    <mergeCell ref="A964:B964"/>
    <mergeCell ref="C964:D964"/>
    <mergeCell ref="I964:K964"/>
    <mergeCell ref="L964:M964"/>
    <mergeCell ref="N964:P964"/>
    <mergeCell ref="A965:B965"/>
    <mergeCell ref="C965:D965"/>
    <mergeCell ref="I965:K965"/>
    <mergeCell ref="L965:M965"/>
    <mergeCell ref="N965:P965"/>
    <mergeCell ref="A962:B962"/>
    <mergeCell ref="C962:D962"/>
    <mergeCell ref="I962:K962"/>
    <mergeCell ref="L962:M962"/>
    <mergeCell ref="N962:P962"/>
    <mergeCell ref="A963:B963"/>
    <mergeCell ref="C963:D963"/>
    <mergeCell ref="I963:K963"/>
    <mergeCell ref="L963:M963"/>
    <mergeCell ref="N963:P963"/>
    <mergeCell ref="A968:B968"/>
    <mergeCell ref="C968:D968"/>
    <mergeCell ref="I968:K968"/>
    <mergeCell ref="L968:M968"/>
    <mergeCell ref="N968:P968"/>
    <mergeCell ref="A969:B969"/>
    <mergeCell ref="C969:D969"/>
    <mergeCell ref="I969:K969"/>
    <mergeCell ref="L969:M969"/>
    <mergeCell ref="N969:P969"/>
    <mergeCell ref="A966:B966"/>
    <mergeCell ref="C966:D966"/>
    <mergeCell ref="I966:K966"/>
    <mergeCell ref="L966:M966"/>
    <mergeCell ref="N966:P966"/>
    <mergeCell ref="A967:B967"/>
    <mergeCell ref="C967:D967"/>
    <mergeCell ref="I967:K967"/>
    <mergeCell ref="L967:M967"/>
    <mergeCell ref="N967:P967"/>
    <mergeCell ref="A972:B972"/>
    <mergeCell ref="C972:D972"/>
    <mergeCell ref="I972:K972"/>
    <mergeCell ref="L972:M972"/>
    <mergeCell ref="N972:P972"/>
    <mergeCell ref="A973:B973"/>
    <mergeCell ref="C973:D973"/>
    <mergeCell ref="I973:K973"/>
    <mergeCell ref="L973:M973"/>
    <mergeCell ref="N973:P973"/>
    <mergeCell ref="A970:B970"/>
    <mergeCell ref="C970:D970"/>
    <mergeCell ref="I970:K970"/>
    <mergeCell ref="L970:M970"/>
    <mergeCell ref="N970:P970"/>
    <mergeCell ref="A971:B971"/>
    <mergeCell ref="C971:D971"/>
    <mergeCell ref="I971:K971"/>
    <mergeCell ref="L971:M971"/>
    <mergeCell ref="N971:P971"/>
    <mergeCell ref="A976:B976"/>
    <mergeCell ref="C976:D976"/>
    <mergeCell ref="I976:K976"/>
    <mergeCell ref="L976:M976"/>
    <mergeCell ref="N976:P976"/>
    <mergeCell ref="A977:B977"/>
    <mergeCell ref="C977:D977"/>
    <mergeCell ref="I977:K977"/>
    <mergeCell ref="L977:M977"/>
    <mergeCell ref="N977:P977"/>
    <mergeCell ref="A974:B974"/>
    <mergeCell ref="C974:D974"/>
    <mergeCell ref="I974:K974"/>
    <mergeCell ref="L974:M974"/>
    <mergeCell ref="N974:P974"/>
    <mergeCell ref="A975:B975"/>
    <mergeCell ref="C975:D975"/>
    <mergeCell ref="I975:K975"/>
    <mergeCell ref="L975:M975"/>
    <mergeCell ref="N975:P975"/>
    <mergeCell ref="A980:B980"/>
    <mergeCell ref="C980:D980"/>
    <mergeCell ref="I980:K980"/>
    <mergeCell ref="L980:M980"/>
    <mergeCell ref="N980:P980"/>
    <mergeCell ref="A981:B981"/>
    <mergeCell ref="C981:D981"/>
    <mergeCell ref="I981:K981"/>
    <mergeCell ref="L981:M981"/>
    <mergeCell ref="N981:P981"/>
    <mergeCell ref="A978:B978"/>
    <mergeCell ref="C978:D978"/>
    <mergeCell ref="I978:K978"/>
    <mergeCell ref="L978:M978"/>
    <mergeCell ref="N978:P978"/>
    <mergeCell ref="A979:B979"/>
    <mergeCell ref="C979:D979"/>
    <mergeCell ref="I979:K979"/>
    <mergeCell ref="L979:M979"/>
    <mergeCell ref="N979:P979"/>
    <mergeCell ref="A984:B984"/>
    <mergeCell ref="C984:D984"/>
    <mergeCell ref="I984:K984"/>
    <mergeCell ref="L984:M984"/>
    <mergeCell ref="N984:P984"/>
    <mergeCell ref="A985:B985"/>
    <mergeCell ref="C985:D985"/>
    <mergeCell ref="I985:K985"/>
    <mergeCell ref="L985:M985"/>
    <mergeCell ref="N985:P985"/>
    <mergeCell ref="A982:B982"/>
    <mergeCell ref="C982:D982"/>
    <mergeCell ref="I982:K982"/>
    <mergeCell ref="L982:M982"/>
    <mergeCell ref="N982:P982"/>
    <mergeCell ref="A983:B983"/>
    <mergeCell ref="C983:D983"/>
    <mergeCell ref="I983:K983"/>
    <mergeCell ref="L983:M983"/>
    <mergeCell ref="N983:P983"/>
    <mergeCell ref="A988:B988"/>
    <mergeCell ref="C988:D988"/>
    <mergeCell ref="I988:K988"/>
    <mergeCell ref="L988:M988"/>
    <mergeCell ref="N988:P988"/>
    <mergeCell ref="A989:B989"/>
    <mergeCell ref="C989:D989"/>
    <mergeCell ref="I989:K989"/>
    <mergeCell ref="L989:M989"/>
    <mergeCell ref="N989:P989"/>
    <mergeCell ref="A986:B986"/>
    <mergeCell ref="C986:D986"/>
    <mergeCell ref="I986:K986"/>
    <mergeCell ref="L986:M986"/>
    <mergeCell ref="N986:P986"/>
    <mergeCell ref="A987:B987"/>
    <mergeCell ref="C987:D987"/>
    <mergeCell ref="I987:K987"/>
    <mergeCell ref="L987:M987"/>
    <mergeCell ref="N987:P987"/>
    <mergeCell ref="A992:B992"/>
    <mergeCell ref="C992:D992"/>
    <mergeCell ref="I992:K992"/>
    <mergeCell ref="L992:M992"/>
    <mergeCell ref="N992:P992"/>
    <mergeCell ref="A993:B993"/>
    <mergeCell ref="C993:D993"/>
    <mergeCell ref="I993:K993"/>
    <mergeCell ref="L993:M993"/>
    <mergeCell ref="N993:P993"/>
    <mergeCell ref="A990:B990"/>
    <mergeCell ref="C990:D990"/>
    <mergeCell ref="I990:K990"/>
    <mergeCell ref="L990:M990"/>
    <mergeCell ref="N990:P990"/>
    <mergeCell ref="A991:B991"/>
    <mergeCell ref="C991:D991"/>
    <mergeCell ref="I991:K991"/>
    <mergeCell ref="L991:M991"/>
    <mergeCell ref="N991:P991"/>
    <mergeCell ref="A996:B996"/>
    <mergeCell ref="C996:D996"/>
    <mergeCell ref="I996:K996"/>
    <mergeCell ref="L996:M996"/>
    <mergeCell ref="N996:P996"/>
    <mergeCell ref="A997:B997"/>
    <mergeCell ref="C997:D997"/>
    <mergeCell ref="I997:K997"/>
    <mergeCell ref="L997:M997"/>
    <mergeCell ref="N997:P997"/>
    <mergeCell ref="A994:B994"/>
    <mergeCell ref="C994:D994"/>
    <mergeCell ref="I994:K994"/>
    <mergeCell ref="L994:M994"/>
    <mergeCell ref="N994:P994"/>
    <mergeCell ref="A995:B995"/>
    <mergeCell ref="C995:D995"/>
    <mergeCell ref="I995:K995"/>
    <mergeCell ref="L995:M995"/>
    <mergeCell ref="N995:P995"/>
    <mergeCell ref="A1000:B1000"/>
    <mergeCell ref="C1000:D1000"/>
    <mergeCell ref="I1000:K1000"/>
    <mergeCell ref="L1000:M1000"/>
    <mergeCell ref="N1000:P1000"/>
    <mergeCell ref="A1001:B1001"/>
    <mergeCell ref="C1001:D1001"/>
    <mergeCell ref="I1001:K1001"/>
    <mergeCell ref="L1001:M1001"/>
    <mergeCell ref="N1001:P1001"/>
    <mergeCell ref="A998:B998"/>
    <mergeCell ref="C998:D998"/>
    <mergeCell ref="I998:K998"/>
    <mergeCell ref="L998:M998"/>
    <mergeCell ref="N998:P998"/>
    <mergeCell ref="A999:B999"/>
    <mergeCell ref="C999:D999"/>
    <mergeCell ref="I999:K999"/>
    <mergeCell ref="L999:M999"/>
    <mergeCell ref="N999:P999"/>
    <mergeCell ref="A1004:B1004"/>
    <mergeCell ref="C1004:D1004"/>
    <mergeCell ref="I1004:K1004"/>
    <mergeCell ref="L1004:M1004"/>
    <mergeCell ref="N1004:P1004"/>
    <mergeCell ref="A1005:B1005"/>
    <mergeCell ref="C1005:D1005"/>
    <mergeCell ref="I1005:K1005"/>
    <mergeCell ref="L1005:M1005"/>
    <mergeCell ref="N1005:P1005"/>
    <mergeCell ref="A1002:B1002"/>
    <mergeCell ref="C1002:D1002"/>
    <mergeCell ref="I1002:K1002"/>
    <mergeCell ref="L1002:M1002"/>
    <mergeCell ref="N1002:P1002"/>
    <mergeCell ref="A1003:B1003"/>
    <mergeCell ref="C1003:D1003"/>
    <mergeCell ref="I1003:K1003"/>
    <mergeCell ref="L1003:M1003"/>
    <mergeCell ref="N1003:P1003"/>
    <mergeCell ref="A1008:B1008"/>
    <mergeCell ref="C1008:D1008"/>
    <mergeCell ref="I1008:K1008"/>
    <mergeCell ref="L1008:M1008"/>
    <mergeCell ref="N1008:P1008"/>
    <mergeCell ref="A1009:B1009"/>
    <mergeCell ref="C1009:D1009"/>
    <mergeCell ref="I1009:K1009"/>
    <mergeCell ref="L1009:M1009"/>
    <mergeCell ref="N1009:P1009"/>
    <mergeCell ref="A1006:B1006"/>
    <mergeCell ref="C1006:D1006"/>
    <mergeCell ref="I1006:K1006"/>
    <mergeCell ref="L1006:M1006"/>
    <mergeCell ref="N1006:P1006"/>
    <mergeCell ref="A1007:B1007"/>
    <mergeCell ref="C1007:D1007"/>
    <mergeCell ref="I1007:K1007"/>
    <mergeCell ref="L1007:M1007"/>
    <mergeCell ref="N1007:P1007"/>
    <mergeCell ref="A1012:B1012"/>
    <mergeCell ref="C1012:D1012"/>
    <mergeCell ref="I1012:K1012"/>
    <mergeCell ref="L1012:M1012"/>
    <mergeCell ref="N1012:P1012"/>
    <mergeCell ref="A1013:B1013"/>
    <mergeCell ref="C1013:D1013"/>
    <mergeCell ref="I1013:K1013"/>
    <mergeCell ref="L1013:M1013"/>
    <mergeCell ref="N1013:P1013"/>
    <mergeCell ref="A1010:B1010"/>
    <mergeCell ref="C1010:D1010"/>
    <mergeCell ref="I1010:K1010"/>
    <mergeCell ref="L1010:M1010"/>
    <mergeCell ref="N1010:P1010"/>
    <mergeCell ref="A1011:B1011"/>
    <mergeCell ref="C1011:D1011"/>
    <mergeCell ref="I1011:K1011"/>
    <mergeCell ref="L1011:M1011"/>
    <mergeCell ref="N1011:P1011"/>
    <mergeCell ref="A1016:B1016"/>
    <mergeCell ref="C1016:D1016"/>
    <mergeCell ref="I1016:K1016"/>
    <mergeCell ref="L1016:M1016"/>
    <mergeCell ref="N1016:P1016"/>
    <mergeCell ref="A1017:B1017"/>
    <mergeCell ref="C1017:D1017"/>
    <mergeCell ref="I1017:K1017"/>
    <mergeCell ref="L1017:M1017"/>
    <mergeCell ref="N1017:P1017"/>
    <mergeCell ref="A1014:B1014"/>
    <mergeCell ref="C1014:D1014"/>
    <mergeCell ref="I1014:K1014"/>
    <mergeCell ref="L1014:M1014"/>
    <mergeCell ref="N1014:P1014"/>
    <mergeCell ref="A1015:B1015"/>
    <mergeCell ref="C1015:D1015"/>
    <mergeCell ref="I1015:K1015"/>
    <mergeCell ref="L1015:M1015"/>
    <mergeCell ref="N1015:P1015"/>
    <mergeCell ref="A1020:B1020"/>
    <mergeCell ref="C1020:D1020"/>
    <mergeCell ref="I1020:K1020"/>
    <mergeCell ref="L1020:M1020"/>
    <mergeCell ref="N1020:P1020"/>
    <mergeCell ref="A1021:B1021"/>
    <mergeCell ref="C1021:D1021"/>
    <mergeCell ref="I1021:K1021"/>
    <mergeCell ref="L1021:M1021"/>
    <mergeCell ref="N1021:P1021"/>
    <mergeCell ref="A1018:B1018"/>
    <mergeCell ref="C1018:D1018"/>
    <mergeCell ref="I1018:K1018"/>
    <mergeCell ref="L1018:M1018"/>
    <mergeCell ref="N1018:P1018"/>
    <mergeCell ref="A1019:B1019"/>
    <mergeCell ref="C1019:D1019"/>
    <mergeCell ref="I1019:K1019"/>
    <mergeCell ref="L1019:M1019"/>
    <mergeCell ref="N1019:P1019"/>
    <mergeCell ref="A1024:B1024"/>
    <mergeCell ref="C1024:D1024"/>
    <mergeCell ref="I1024:K1024"/>
    <mergeCell ref="L1024:M1024"/>
    <mergeCell ref="N1024:P1024"/>
    <mergeCell ref="A1025:B1025"/>
    <mergeCell ref="C1025:D1025"/>
    <mergeCell ref="I1025:K1025"/>
    <mergeCell ref="L1025:M1025"/>
    <mergeCell ref="N1025:P1025"/>
    <mergeCell ref="A1022:B1022"/>
    <mergeCell ref="C1022:D1022"/>
    <mergeCell ref="I1022:K1022"/>
    <mergeCell ref="L1022:M1022"/>
    <mergeCell ref="N1022:P1022"/>
    <mergeCell ref="A1023:B1023"/>
    <mergeCell ref="C1023:D1023"/>
    <mergeCell ref="I1023:K1023"/>
    <mergeCell ref="L1023:M1023"/>
    <mergeCell ref="N1023:P1023"/>
    <mergeCell ref="A1028:B1028"/>
    <mergeCell ref="C1028:D1028"/>
    <mergeCell ref="I1028:K1028"/>
    <mergeCell ref="L1028:M1028"/>
    <mergeCell ref="N1028:P1028"/>
    <mergeCell ref="A1029:B1029"/>
    <mergeCell ref="C1029:D1029"/>
    <mergeCell ref="I1029:K1029"/>
    <mergeCell ref="L1029:M1029"/>
    <mergeCell ref="N1029:P1029"/>
    <mergeCell ref="A1026:B1026"/>
    <mergeCell ref="C1026:D1026"/>
    <mergeCell ref="I1026:K1026"/>
    <mergeCell ref="L1026:M1026"/>
    <mergeCell ref="N1026:P1026"/>
    <mergeCell ref="A1027:B1027"/>
    <mergeCell ref="C1027:D1027"/>
    <mergeCell ref="I1027:K1027"/>
    <mergeCell ref="L1027:M1027"/>
    <mergeCell ref="N1027:P1027"/>
    <mergeCell ref="A1032:B1032"/>
    <mergeCell ref="C1032:D1032"/>
    <mergeCell ref="I1032:K1032"/>
    <mergeCell ref="L1032:M1032"/>
    <mergeCell ref="N1032:P1032"/>
    <mergeCell ref="A1033:B1033"/>
    <mergeCell ref="C1033:D1033"/>
    <mergeCell ref="I1033:K1033"/>
    <mergeCell ref="L1033:M1033"/>
    <mergeCell ref="N1033:P1033"/>
    <mergeCell ref="A1030:B1030"/>
    <mergeCell ref="C1030:D1030"/>
    <mergeCell ref="I1030:K1030"/>
    <mergeCell ref="L1030:M1030"/>
    <mergeCell ref="N1030:P1030"/>
    <mergeCell ref="A1031:B1031"/>
    <mergeCell ref="C1031:D1031"/>
    <mergeCell ref="I1031:K1031"/>
    <mergeCell ref="L1031:M1031"/>
    <mergeCell ref="N1031:P1031"/>
    <mergeCell ref="A1036:B1036"/>
    <mergeCell ref="C1036:D1036"/>
    <mergeCell ref="I1036:K1036"/>
    <mergeCell ref="L1036:M1036"/>
    <mergeCell ref="N1036:P1036"/>
    <mergeCell ref="A1037:B1037"/>
    <mergeCell ref="C1037:D1037"/>
    <mergeCell ref="I1037:K1037"/>
    <mergeCell ref="L1037:M1037"/>
    <mergeCell ref="N1037:P1037"/>
    <mergeCell ref="A1034:B1034"/>
    <mergeCell ref="C1034:D1034"/>
    <mergeCell ref="I1034:K1034"/>
    <mergeCell ref="L1034:M1034"/>
    <mergeCell ref="N1034:P1034"/>
    <mergeCell ref="A1035:B1035"/>
    <mergeCell ref="C1035:D1035"/>
    <mergeCell ref="I1035:K1035"/>
    <mergeCell ref="L1035:M1035"/>
    <mergeCell ref="N1035:P1035"/>
    <mergeCell ref="A1040:B1040"/>
    <mergeCell ref="C1040:D1040"/>
    <mergeCell ref="I1040:K1040"/>
    <mergeCell ref="L1040:M1040"/>
    <mergeCell ref="N1040:P1040"/>
    <mergeCell ref="A1041:B1041"/>
    <mergeCell ref="C1041:D1041"/>
    <mergeCell ref="I1041:K1041"/>
    <mergeCell ref="L1041:M1041"/>
    <mergeCell ref="N1041:P1041"/>
    <mergeCell ref="A1038:B1038"/>
    <mergeCell ref="C1038:D1038"/>
    <mergeCell ref="I1038:K1038"/>
    <mergeCell ref="L1038:M1038"/>
    <mergeCell ref="N1038:P1038"/>
    <mergeCell ref="A1039:B1039"/>
    <mergeCell ref="C1039:D1039"/>
    <mergeCell ref="I1039:K1039"/>
    <mergeCell ref="L1039:M1039"/>
    <mergeCell ref="N1039:P1039"/>
    <mergeCell ref="A1044:B1044"/>
    <mergeCell ref="C1044:D1044"/>
    <mergeCell ref="I1044:K1044"/>
    <mergeCell ref="L1044:M1044"/>
    <mergeCell ref="N1044:P1044"/>
    <mergeCell ref="A1045:B1045"/>
    <mergeCell ref="C1045:D1045"/>
    <mergeCell ref="I1045:K1045"/>
    <mergeCell ref="L1045:M1045"/>
    <mergeCell ref="N1045:P1045"/>
    <mergeCell ref="A1042:B1042"/>
    <mergeCell ref="C1042:D1042"/>
    <mergeCell ref="I1042:K1042"/>
    <mergeCell ref="L1042:M1042"/>
    <mergeCell ref="N1042:P1042"/>
    <mergeCell ref="A1043:B1043"/>
    <mergeCell ref="C1043:D1043"/>
    <mergeCell ref="I1043:K1043"/>
    <mergeCell ref="L1043:M1043"/>
    <mergeCell ref="N1043:P1043"/>
    <mergeCell ref="A1048:B1048"/>
    <mergeCell ref="C1048:D1048"/>
    <mergeCell ref="I1048:K1048"/>
    <mergeCell ref="L1048:M1048"/>
    <mergeCell ref="N1048:P1048"/>
    <mergeCell ref="A1049:B1049"/>
    <mergeCell ref="C1049:D1049"/>
    <mergeCell ref="I1049:K1049"/>
    <mergeCell ref="L1049:M1049"/>
    <mergeCell ref="N1049:P1049"/>
    <mergeCell ref="A1046:B1046"/>
    <mergeCell ref="C1046:D1046"/>
    <mergeCell ref="I1046:K1046"/>
    <mergeCell ref="L1046:M1046"/>
    <mergeCell ref="N1046:P1046"/>
    <mergeCell ref="A1047:B1047"/>
    <mergeCell ref="C1047:D1047"/>
    <mergeCell ref="I1047:K1047"/>
    <mergeCell ref="L1047:M1047"/>
    <mergeCell ref="N1047:P1047"/>
    <mergeCell ref="A1052:B1052"/>
    <mergeCell ref="C1052:D1052"/>
    <mergeCell ref="I1052:K1052"/>
    <mergeCell ref="L1052:M1052"/>
    <mergeCell ref="N1052:P1052"/>
    <mergeCell ref="A1053:B1053"/>
    <mergeCell ref="C1053:D1053"/>
    <mergeCell ref="I1053:K1053"/>
    <mergeCell ref="L1053:M1053"/>
    <mergeCell ref="N1053:P1053"/>
    <mergeCell ref="A1050:B1050"/>
    <mergeCell ref="C1050:D1050"/>
    <mergeCell ref="I1050:K1050"/>
    <mergeCell ref="L1050:M1050"/>
    <mergeCell ref="N1050:P1050"/>
    <mergeCell ref="A1051:B1051"/>
    <mergeCell ref="C1051:D1051"/>
    <mergeCell ref="I1051:K1051"/>
    <mergeCell ref="L1051:M1051"/>
    <mergeCell ref="N1051:P1051"/>
    <mergeCell ref="A1056:B1056"/>
    <mergeCell ref="C1056:D1056"/>
    <mergeCell ref="I1056:K1056"/>
    <mergeCell ref="L1056:M1056"/>
    <mergeCell ref="N1056:P1056"/>
    <mergeCell ref="A1057:B1057"/>
    <mergeCell ref="C1057:D1057"/>
    <mergeCell ref="I1057:K1057"/>
    <mergeCell ref="L1057:M1057"/>
    <mergeCell ref="N1057:P1057"/>
    <mergeCell ref="A1054:B1054"/>
    <mergeCell ref="C1054:D1054"/>
    <mergeCell ref="I1054:K1054"/>
    <mergeCell ref="L1054:M1054"/>
    <mergeCell ref="N1054:P1054"/>
    <mergeCell ref="A1055:B1055"/>
    <mergeCell ref="C1055:D1055"/>
    <mergeCell ref="I1055:K1055"/>
    <mergeCell ref="L1055:M1055"/>
    <mergeCell ref="N1055:P1055"/>
    <mergeCell ref="A1060:B1060"/>
    <mergeCell ref="C1060:D1060"/>
    <mergeCell ref="I1060:K1060"/>
    <mergeCell ref="L1060:M1060"/>
    <mergeCell ref="N1060:P1060"/>
    <mergeCell ref="A1061:B1061"/>
    <mergeCell ref="C1061:D1061"/>
    <mergeCell ref="I1061:K1061"/>
    <mergeCell ref="L1061:M1061"/>
    <mergeCell ref="N1061:P1061"/>
    <mergeCell ref="A1058:B1058"/>
    <mergeCell ref="C1058:D1058"/>
    <mergeCell ref="I1058:K1058"/>
    <mergeCell ref="L1058:M1058"/>
    <mergeCell ref="N1058:P1058"/>
    <mergeCell ref="A1059:B1059"/>
    <mergeCell ref="C1059:D1059"/>
    <mergeCell ref="I1059:K1059"/>
    <mergeCell ref="L1059:M1059"/>
    <mergeCell ref="N1059:P1059"/>
    <mergeCell ref="A1064:B1064"/>
    <mergeCell ref="C1064:D1064"/>
    <mergeCell ref="I1064:K1064"/>
    <mergeCell ref="L1064:M1064"/>
    <mergeCell ref="N1064:P1064"/>
    <mergeCell ref="A1065:B1065"/>
    <mergeCell ref="C1065:D1065"/>
    <mergeCell ref="I1065:K1065"/>
    <mergeCell ref="L1065:M1065"/>
    <mergeCell ref="N1065:P1065"/>
    <mergeCell ref="A1062:B1062"/>
    <mergeCell ref="C1062:D1062"/>
    <mergeCell ref="I1062:K1062"/>
    <mergeCell ref="L1062:M1062"/>
    <mergeCell ref="N1062:P1062"/>
    <mergeCell ref="A1063:B1063"/>
    <mergeCell ref="C1063:D1063"/>
    <mergeCell ref="I1063:K1063"/>
    <mergeCell ref="L1063:M1063"/>
    <mergeCell ref="N1063:P1063"/>
    <mergeCell ref="A1068:B1068"/>
    <mergeCell ref="C1068:D1068"/>
    <mergeCell ref="I1068:K1068"/>
    <mergeCell ref="L1068:M1068"/>
    <mergeCell ref="N1068:P1068"/>
    <mergeCell ref="A1069:B1069"/>
    <mergeCell ref="C1069:D1069"/>
    <mergeCell ref="I1069:K1069"/>
    <mergeCell ref="L1069:M1069"/>
    <mergeCell ref="N1069:P1069"/>
    <mergeCell ref="A1066:B1066"/>
    <mergeCell ref="C1066:D1066"/>
    <mergeCell ref="I1066:K1066"/>
    <mergeCell ref="L1066:M1066"/>
    <mergeCell ref="N1066:P1066"/>
    <mergeCell ref="A1067:B1067"/>
    <mergeCell ref="C1067:D1067"/>
    <mergeCell ref="I1067:K1067"/>
    <mergeCell ref="L1067:M1067"/>
    <mergeCell ref="N1067:P1067"/>
    <mergeCell ref="A1072:B1072"/>
    <mergeCell ref="C1072:D1072"/>
    <mergeCell ref="I1072:K1072"/>
    <mergeCell ref="L1072:M1072"/>
    <mergeCell ref="N1072:P1072"/>
    <mergeCell ref="A1073:B1073"/>
    <mergeCell ref="C1073:D1073"/>
    <mergeCell ref="I1073:K1073"/>
    <mergeCell ref="L1073:M1073"/>
    <mergeCell ref="N1073:P1073"/>
    <mergeCell ref="A1070:B1070"/>
    <mergeCell ref="C1070:D1070"/>
    <mergeCell ref="I1070:K1070"/>
    <mergeCell ref="L1070:M1070"/>
    <mergeCell ref="N1070:P1070"/>
    <mergeCell ref="A1071:B1071"/>
    <mergeCell ref="C1071:D1071"/>
    <mergeCell ref="I1071:K1071"/>
    <mergeCell ref="L1071:M1071"/>
    <mergeCell ref="N1071:P1071"/>
    <mergeCell ref="A1076:B1076"/>
    <mergeCell ref="C1076:D1076"/>
    <mergeCell ref="I1076:K1076"/>
    <mergeCell ref="L1076:M1076"/>
    <mergeCell ref="N1076:P1076"/>
    <mergeCell ref="A1077:B1077"/>
    <mergeCell ref="C1077:D1077"/>
    <mergeCell ref="I1077:K1077"/>
    <mergeCell ref="L1077:M1077"/>
    <mergeCell ref="N1077:P1077"/>
    <mergeCell ref="A1074:B1074"/>
    <mergeCell ref="C1074:D1074"/>
    <mergeCell ref="I1074:K1074"/>
    <mergeCell ref="L1074:M1074"/>
    <mergeCell ref="N1074:P1074"/>
    <mergeCell ref="A1075:B1075"/>
    <mergeCell ref="C1075:D1075"/>
    <mergeCell ref="I1075:K1075"/>
    <mergeCell ref="L1075:M1075"/>
    <mergeCell ref="N1075:P1075"/>
    <mergeCell ref="A1080:B1080"/>
    <mergeCell ref="C1080:D1080"/>
    <mergeCell ref="I1080:K1080"/>
    <mergeCell ref="L1080:M1080"/>
    <mergeCell ref="N1080:P1080"/>
    <mergeCell ref="A1081:B1081"/>
    <mergeCell ref="C1081:D1081"/>
    <mergeCell ref="I1081:K1081"/>
    <mergeCell ref="L1081:M1081"/>
    <mergeCell ref="N1081:P1081"/>
    <mergeCell ref="A1078:B1078"/>
    <mergeCell ref="C1078:D1078"/>
    <mergeCell ref="I1078:K1078"/>
    <mergeCell ref="L1078:M1078"/>
    <mergeCell ref="N1078:P1078"/>
    <mergeCell ref="A1079:B1079"/>
    <mergeCell ref="C1079:D1079"/>
    <mergeCell ref="I1079:K1079"/>
    <mergeCell ref="L1079:M1079"/>
    <mergeCell ref="N1079:P1079"/>
    <mergeCell ref="A1084:B1084"/>
    <mergeCell ref="C1084:D1084"/>
    <mergeCell ref="I1084:K1084"/>
    <mergeCell ref="L1084:M1084"/>
    <mergeCell ref="N1084:P1084"/>
    <mergeCell ref="A1085:B1085"/>
    <mergeCell ref="C1085:D1085"/>
    <mergeCell ref="I1085:K1085"/>
    <mergeCell ref="L1085:M1085"/>
    <mergeCell ref="N1085:P1085"/>
    <mergeCell ref="A1082:B1082"/>
    <mergeCell ref="C1082:D1082"/>
    <mergeCell ref="I1082:K1082"/>
    <mergeCell ref="L1082:M1082"/>
    <mergeCell ref="N1082:P1082"/>
    <mergeCell ref="A1083:B1083"/>
    <mergeCell ref="C1083:D1083"/>
    <mergeCell ref="I1083:K1083"/>
    <mergeCell ref="L1083:M1083"/>
    <mergeCell ref="N1083:P1083"/>
    <mergeCell ref="A1088:B1088"/>
    <mergeCell ref="C1088:D1088"/>
    <mergeCell ref="I1088:K1088"/>
    <mergeCell ref="L1088:M1088"/>
    <mergeCell ref="N1088:P1088"/>
    <mergeCell ref="A1089:B1089"/>
    <mergeCell ref="C1089:D1089"/>
    <mergeCell ref="I1089:K1089"/>
    <mergeCell ref="L1089:M1089"/>
    <mergeCell ref="N1089:P1089"/>
    <mergeCell ref="A1086:B1086"/>
    <mergeCell ref="C1086:D1086"/>
    <mergeCell ref="I1086:K1086"/>
    <mergeCell ref="L1086:M1086"/>
    <mergeCell ref="N1086:P1086"/>
    <mergeCell ref="A1087:B1087"/>
    <mergeCell ref="C1087:D1087"/>
    <mergeCell ref="I1087:K1087"/>
    <mergeCell ref="L1087:M1087"/>
    <mergeCell ref="N1087:P1087"/>
    <mergeCell ref="A1092:B1092"/>
    <mergeCell ref="C1092:D1092"/>
    <mergeCell ref="I1092:K1092"/>
    <mergeCell ref="L1092:M1092"/>
    <mergeCell ref="N1092:P1092"/>
    <mergeCell ref="A1093:B1093"/>
    <mergeCell ref="C1093:D1093"/>
    <mergeCell ref="I1093:K1093"/>
    <mergeCell ref="L1093:M1093"/>
    <mergeCell ref="N1093:P1093"/>
    <mergeCell ref="A1090:B1090"/>
    <mergeCell ref="C1090:D1090"/>
    <mergeCell ref="I1090:K1090"/>
    <mergeCell ref="L1090:M1090"/>
    <mergeCell ref="N1090:P1090"/>
    <mergeCell ref="A1091:B1091"/>
    <mergeCell ref="C1091:D1091"/>
    <mergeCell ref="I1091:K1091"/>
    <mergeCell ref="L1091:M1091"/>
    <mergeCell ref="N1091:P1091"/>
    <mergeCell ref="A1096:B1096"/>
    <mergeCell ref="C1096:D1096"/>
    <mergeCell ref="I1096:K1096"/>
    <mergeCell ref="L1096:M1096"/>
    <mergeCell ref="N1096:P1096"/>
    <mergeCell ref="A1097:B1097"/>
    <mergeCell ref="C1097:D1097"/>
    <mergeCell ref="I1097:K1097"/>
    <mergeCell ref="L1097:M1097"/>
    <mergeCell ref="N1097:P1097"/>
    <mergeCell ref="A1094:B1094"/>
    <mergeCell ref="C1094:D1094"/>
    <mergeCell ref="I1094:K1094"/>
    <mergeCell ref="L1094:M1094"/>
    <mergeCell ref="N1094:P1094"/>
    <mergeCell ref="A1095:B1095"/>
    <mergeCell ref="C1095:D1095"/>
    <mergeCell ref="I1095:K1095"/>
    <mergeCell ref="L1095:M1095"/>
    <mergeCell ref="N1095:P1095"/>
    <mergeCell ref="A1100:B1100"/>
    <mergeCell ref="C1100:D1100"/>
    <mergeCell ref="I1100:K1100"/>
    <mergeCell ref="L1100:M1100"/>
    <mergeCell ref="N1100:P1100"/>
    <mergeCell ref="A1101:B1101"/>
    <mergeCell ref="C1101:D1101"/>
    <mergeCell ref="I1101:K1101"/>
    <mergeCell ref="L1101:M1101"/>
    <mergeCell ref="N1101:P1101"/>
    <mergeCell ref="A1098:B1098"/>
    <mergeCell ref="C1098:D1098"/>
    <mergeCell ref="I1098:K1098"/>
    <mergeCell ref="L1098:M1098"/>
    <mergeCell ref="N1098:P1098"/>
    <mergeCell ref="A1099:B1099"/>
    <mergeCell ref="C1099:D1099"/>
    <mergeCell ref="I1099:K1099"/>
    <mergeCell ref="L1099:M1099"/>
    <mergeCell ref="N1099:P1099"/>
    <mergeCell ref="A1104:B1104"/>
    <mergeCell ref="C1104:D1104"/>
    <mergeCell ref="I1104:K1104"/>
    <mergeCell ref="L1104:M1104"/>
    <mergeCell ref="N1104:P1104"/>
    <mergeCell ref="A1105:B1105"/>
    <mergeCell ref="C1105:D1105"/>
    <mergeCell ref="I1105:K1105"/>
    <mergeCell ref="L1105:M1105"/>
    <mergeCell ref="N1105:P1105"/>
    <mergeCell ref="A1102:B1102"/>
    <mergeCell ref="C1102:D1102"/>
    <mergeCell ref="I1102:K1102"/>
    <mergeCell ref="L1102:M1102"/>
    <mergeCell ref="N1102:P1102"/>
    <mergeCell ref="A1103:B1103"/>
    <mergeCell ref="C1103:D1103"/>
    <mergeCell ref="I1103:K1103"/>
    <mergeCell ref="L1103:M1103"/>
    <mergeCell ref="N1103:P1103"/>
    <mergeCell ref="A1108:B1108"/>
    <mergeCell ref="C1108:D1108"/>
    <mergeCell ref="I1108:K1108"/>
    <mergeCell ref="L1108:M1108"/>
    <mergeCell ref="N1108:P1108"/>
    <mergeCell ref="A1109:B1109"/>
    <mergeCell ref="C1109:D1109"/>
    <mergeCell ref="I1109:K1109"/>
    <mergeCell ref="L1109:M1109"/>
    <mergeCell ref="N1109:P1109"/>
    <mergeCell ref="A1106:B1106"/>
    <mergeCell ref="C1106:D1106"/>
    <mergeCell ref="I1106:K1106"/>
    <mergeCell ref="L1106:M1106"/>
    <mergeCell ref="N1106:P1106"/>
    <mergeCell ref="A1107:B1107"/>
    <mergeCell ref="C1107:D1107"/>
    <mergeCell ref="I1107:K1107"/>
    <mergeCell ref="L1107:M1107"/>
    <mergeCell ref="N1107:P1107"/>
    <mergeCell ref="A1112:B1112"/>
    <mergeCell ref="C1112:D1112"/>
    <mergeCell ref="I1112:K1112"/>
    <mergeCell ref="L1112:M1112"/>
    <mergeCell ref="N1112:P1112"/>
    <mergeCell ref="A1113:B1113"/>
    <mergeCell ref="C1113:D1113"/>
    <mergeCell ref="I1113:K1113"/>
    <mergeCell ref="L1113:M1113"/>
    <mergeCell ref="N1113:P1113"/>
    <mergeCell ref="A1110:B1110"/>
    <mergeCell ref="C1110:D1110"/>
    <mergeCell ref="I1110:K1110"/>
    <mergeCell ref="L1110:M1110"/>
    <mergeCell ref="N1110:P1110"/>
    <mergeCell ref="A1111:B1111"/>
    <mergeCell ref="C1111:D1111"/>
    <mergeCell ref="I1111:K1111"/>
    <mergeCell ref="L1111:M1111"/>
    <mergeCell ref="N1111:P1111"/>
    <mergeCell ref="A1116:B1116"/>
    <mergeCell ref="C1116:D1116"/>
    <mergeCell ref="I1116:K1116"/>
    <mergeCell ref="L1116:M1116"/>
    <mergeCell ref="N1116:P1116"/>
    <mergeCell ref="A1117:B1117"/>
    <mergeCell ref="C1117:D1117"/>
    <mergeCell ref="I1117:K1117"/>
    <mergeCell ref="L1117:M1117"/>
    <mergeCell ref="N1117:P1117"/>
    <mergeCell ref="A1114:B1114"/>
    <mergeCell ref="C1114:D1114"/>
    <mergeCell ref="I1114:K1114"/>
    <mergeCell ref="L1114:M1114"/>
    <mergeCell ref="N1114:P1114"/>
    <mergeCell ref="A1115:B1115"/>
    <mergeCell ref="C1115:D1115"/>
    <mergeCell ref="I1115:K1115"/>
    <mergeCell ref="L1115:M1115"/>
    <mergeCell ref="N1115:P1115"/>
    <mergeCell ref="A1120:B1120"/>
    <mergeCell ref="C1120:D1120"/>
    <mergeCell ref="I1120:K1120"/>
    <mergeCell ref="L1120:M1120"/>
    <mergeCell ref="N1120:P1120"/>
    <mergeCell ref="A1121:B1121"/>
    <mergeCell ref="C1121:D1121"/>
    <mergeCell ref="I1121:K1121"/>
    <mergeCell ref="L1121:M1121"/>
    <mergeCell ref="N1121:P1121"/>
    <mergeCell ref="A1118:B1118"/>
    <mergeCell ref="C1118:D1118"/>
    <mergeCell ref="I1118:K1118"/>
    <mergeCell ref="L1118:M1118"/>
    <mergeCell ref="N1118:P1118"/>
    <mergeCell ref="A1119:B1119"/>
    <mergeCell ref="C1119:D1119"/>
    <mergeCell ref="I1119:K1119"/>
    <mergeCell ref="L1119:M1119"/>
    <mergeCell ref="N1119:P1119"/>
    <mergeCell ref="A1124:B1124"/>
    <mergeCell ref="C1124:D1124"/>
    <mergeCell ref="I1124:K1124"/>
    <mergeCell ref="L1124:M1124"/>
    <mergeCell ref="N1124:P1124"/>
    <mergeCell ref="A1125:B1125"/>
    <mergeCell ref="C1125:D1125"/>
    <mergeCell ref="I1125:K1125"/>
    <mergeCell ref="L1125:M1125"/>
    <mergeCell ref="N1125:P1125"/>
    <mergeCell ref="A1122:B1122"/>
    <mergeCell ref="C1122:D1122"/>
    <mergeCell ref="I1122:K1122"/>
    <mergeCell ref="L1122:M1122"/>
    <mergeCell ref="N1122:P1122"/>
    <mergeCell ref="A1123:B1123"/>
    <mergeCell ref="C1123:D1123"/>
    <mergeCell ref="I1123:K1123"/>
    <mergeCell ref="L1123:M1123"/>
    <mergeCell ref="N1123:P1123"/>
    <mergeCell ref="A1128:B1128"/>
    <mergeCell ref="C1128:D1128"/>
    <mergeCell ref="I1128:K1128"/>
    <mergeCell ref="L1128:M1128"/>
    <mergeCell ref="N1128:P1128"/>
    <mergeCell ref="A1129:B1129"/>
    <mergeCell ref="C1129:D1129"/>
    <mergeCell ref="I1129:K1129"/>
    <mergeCell ref="L1129:M1129"/>
    <mergeCell ref="N1129:P1129"/>
    <mergeCell ref="A1126:B1126"/>
    <mergeCell ref="C1126:D1126"/>
    <mergeCell ref="I1126:K1126"/>
    <mergeCell ref="L1126:M1126"/>
    <mergeCell ref="N1126:P1126"/>
    <mergeCell ref="A1127:B1127"/>
    <mergeCell ref="C1127:D1127"/>
    <mergeCell ref="I1127:K1127"/>
    <mergeCell ref="L1127:M1127"/>
    <mergeCell ref="N1127:P1127"/>
    <mergeCell ref="A1132:B1132"/>
    <mergeCell ref="C1132:D1132"/>
    <mergeCell ref="I1132:K1132"/>
    <mergeCell ref="L1132:M1132"/>
    <mergeCell ref="N1132:P1132"/>
    <mergeCell ref="A1133:B1133"/>
    <mergeCell ref="C1133:D1133"/>
    <mergeCell ref="I1133:K1133"/>
    <mergeCell ref="L1133:M1133"/>
    <mergeCell ref="N1133:P1133"/>
    <mergeCell ref="A1130:B1130"/>
    <mergeCell ref="C1130:D1130"/>
    <mergeCell ref="I1130:K1130"/>
    <mergeCell ref="L1130:M1130"/>
    <mergeCell ref="N1130:P1130"/>
    <mergeCell ref="A1131:B1131"/>
    <mergeCell ref="C1131:D1131"/>
    <mergeCell ref="I1131:K1131"/>
    <mergeCell ref="L1131:M1131"/>
    <mergeCell ref="N1131:P1131"/>
    <mergeCell ref="A1136:B1136"/>
    <mergeCell ref="C1136:D1136"/>
    <mergeCell ref="I1136:K1136"/>
    <mergeCell ref="L1136:M1136"/>
    <mergeCell ref="N1136:P1136"/>
    <mergeCell ref="A1137:B1137"/>
    <mergeCell ref="C1137:D1137"/>
    <mergeCell ref="I1137:K1137"/>
    <mergeCell ref="L1137:M1137"/>
    <mergeCell ref="N1137:P1137"/>
    <mergeCell ref="A1134:B1134"/>
    <mergeCell ref="C1134:D1134"/>
    <mergeCell ref="I1134:K1134"/>
    <mergeCell ref="L1134:M1134"/>
    <mergeCell ref="N1134:P1134"/>
    <mergeCell ref="A1135:B1135"/>
    <mergeCell ref="C1135:D1135"/>
    <mergeCell ref="I1135:K1135"/>
    <mergeCell ref="L1135:M1135"/>
    <mergeCell ref="N1135:P1135"/>
    <mergeCell ref="A1140:B1140"/>
    <mergeCell ref="C1140:D1140"/>
    <mergeCell ref="I1140:K1140"/>
    <mergeCell ref="L1140:M1140"/>
    <mergeCell ref="N1140:P1140"/>
    <mergeCell ref="A1141:B1141"/>
    <mergeCell ref="C1141:D1141"/>
    <mergeCell ref="I1141:K1141"/>
    <mergeCell ref="L1141:M1141"/>
    <mergeCell ref="N1141:P1141"/>
    <mergeCell ref="A1138:B1138"/>
    <mergeCell ref="C1138:D1138"/>
    <mergeCell ref="I1138:K1138"/>
    <mergeCell ref="L1138:M1138"/>
    <mergeCell ref="N1138:P1138"/>
    <mergeCell ref="A1139:B1139"/>
    <mergeCell ref="C1139:D1139"/>
    <mergeCell ref="I1139:K1139"/>
    <mergeCell ref="L1139:M1139"/>
    <mergeCell ref="N1139:P1139"/>
    <mergeCell ref="A1144:B1144"/>
    <mergeCell ref="C1144:D1144"/>
    <mergeCell ref="I1144:K1144"/>
    <mergeCell ref="L1144:M1144"/>
    <mergeCell ref="N1144:P1144"/>
    <mergeCell ref="A1145:B1145"/>
    <mergeCell ref="C1145:D1145"/>
    <mergeCell ref="I1145:K1145"/>
    <mergeCell ref="L1145:M1145"/>
    <mergeCell ref="N1145:P1145"/>
    <mergeCell ref="A1142:B1142"/>
    <mergeCell ref="C1142:D1142"/>
    <mergeCell ref="I1142:K1142"/>
    <mergeCell ref="L1142:M1142"/>
    <mergeCell ref="N1142:P1142"/>
    <mergeCell ref="A1143:B1143"/>
    <mergeCell ref="C1143:D1143"/>
    <mergeCell ref="I1143:K1143"/>
    <mergeCell ref="L1143:M1143"/>
    <mergeCell ref="N1143:P1143"/>
    <mergeCell ref="A1148:B1148"/>
    <mergeCell ref="C1148:D1148"/>
    <mergeCell ref="I1148:K1148"/>
    <mergeCell ref="L1148:M1148"/>
    <mergeCell ref="N1148:P1148"/>
    <mergeCell ref="A1149:B1149"/>
    <mergeCell ref="C1149:D1149"/>
    <mergeCell ref="I1149:K1149"/>
    <mergeCell ref="L1149:M1149"/>
    <mergeCell ref="N1149:P1149"/>
    <mergeCell ref="A1146:B1146"/>
    <mergeCell ref="C1146:D1146"/>
    <mergeCell ref="I1146:K1146"/>
    <mergeCell ref="L1146:M1146"/>
    <mergeCell ref="N1146:P1146"/>
    <mergeCell ref="A1147:B1147"/>
    <mergeCell ref="C1147:D1147"/>
    <mergeCell ref="I1147:K1147"/>
    <mergeCell ref="L1147:M1147"/>
    <mergeCell ref="N1147:P1147"/>
    <mergeCell ref="A1152:B1152"/>
    <mergeCell ref="C1152:D1152"/>
    <mergeCell ref="I1152:K1152"/>
    <mergeCell ref="L1152:M1152"/>
    <mergeCell ref="N1152:P1152"/>
    <mergeCell ref="A1153:B1153"/>
    <mergeCell ref="C1153:D1153"/>
    <mergeCell ref="I1153:K1153"/>
    <mergeCell ref="L1153:M1153"/>
    <mergeCell ref="N1153:P1153"/>
    <mergeCell ref="A1150:B1150"/>
    <mergeCell ref="C1150:D1150"/>
    <mergeCell ref="I1150:K1150"/>
    <mergeCell ref="L1150:M1150"/>
    <mergeCell ref="N1150:P1150"/>
    <mergeCell ref="A1151:B1151"/>
    <mergeCell ref="C1151:D1151"/>
    <mergeCell ref="I1151:K1151"/>
    <mergeCell ref="L1151:M1151"/>
    <mergeCell ref="N1151:P1151"/>
    <mergeCell ref="A1156:B1156"/>
    <mergeCell ref="C1156:D1156"/>
    <mergeCell ref="I1156:K1156"/>
    <mergeCell ref="L1156:M1156"/>
    <mergeCell ref="N1156:P1156"/>
    <mergeCell ref="A1157:B1157"/>
    <mergeCell ref="C1157:D1157"/>
    <mergeCell ref="I1157:K1157"/>
    <mergeCell ref="L1157:M1157"/>
    <mergeCell ref="N1157:P1157"/>
    <mergeCell ref="A1154:B1154"/>
    <mergeCell ref="C1154:D1154"/>
    <mergeCell ref="I1154:K1154"/>
    <mergeCell ref="L1154:M1154"/>
    <mergeCell ref="N1154:P1154"/>
    <mergeCell ref="A1155:B1155"/>
    <mergeCell ref="C1155:D1155"/>
    <mergeCell ref="I1155:K1155"/>
    <mergeCell ref="L1155:M1155"/>
    <mergeCell ref="N1155:P1155"/>
    <mergeCell ref="A1160:B1160"/>
    <mergeCell ref="C1160:D1160"/>
    <mergeCell ref="I1160:K1160"/>
    <mergeCell ref="L1160:M1160"/>
    <mergeCell ref="N1160:P1160"/>
    <mergeCell ref="A1161:B1161"/>
    <mergeCell ref="C1161:D1161"/>
    <mergeCell ref="I1161:K1161"/>
    <mergeCell ref="L1161:M1161"/>
    <mergeCell ref="N1161:P1161"/>
    <mergeCell ref="A1158:B1158"/>
    <mergeCell ref="C1158:D1158"/>
    <mergeCell ref="I1158:K1158"/>
    <mergeCell ref="L1158:M1158"/>
    <mergeCell ref="N1158:P1158"/>
    <mergeCell ref="A1159:B1159"/>
    <mergeCell ref="C1159:D1159"/>
    <mergeCell ref="I1159:K1159"/>
    <mergeCell ref="L1159:M1159"/>
    <mergeCell ref="N1159:P1159"/>
    <mergeCell ref="A1164:B1164"/>
    <mergeCell ref="C1164:D1164"/>
    <mergeCell ref="I1164:K1164"/>
    <mergeCell ref="L1164:M1164"/>
    <mergeCell ref="N1164:P1164"/>
    <mergeCell ref="A1165:B1165"/>
    <mergeCell ref="C1165:D1165"/>
    <mergeCell ref="I1165:K1165"/>
    <mergeCell ref="L1165:M1165"/>
    <mergeCell ref="N1165:P1165"/>
    <mergeCell ref="A1162:B1162"/>
    <mergeCell ref="C1162:D1162"/>
    <mergeCell ref="I1162:K1162"/>
    <mergeCell ref="L1162:M1162"/>
    <mergeCell ref="N1162:P1162"/>
    <mergeCell ref="A1163:B1163"/>
    <mergeCell ref="C1163:D1163"/>
    <mergeCell ref="I1163:K1163"/>
    <mergeCell ref="L1163:M1163"/>
    <mergeCell ref="N1163:P1163"/>
    <mergeCell ref="A1168:B1168"/>
    <mergeCell ref="C1168:D1168"/>
    <mergeCell ref="I1168:K1168"/>
    <mergeCell ref="L1168:M1168"/>
    <mergeCell ref="N1168:P1168"/>
    <mergeCell ref="A1169:B1169"/>
    <mergeCell ref="C1169:D1169"/>
    <mergeCell ref="I1169:K1169"/>
    <mergeCell ref="L1169:M1169"/>
    <mergeCell ref="N1169:P1169"/>
    <mergeCell ref="A1166:B1166"/>
    <mergeCell ref="C1166:D1166"/>
    <mergeCell ref="I1166:K1166"/>
    <mergeCell ref="L1166:M1166"/>
    <mergeCell ref="N1166:P1166"/>
    <mergeCell ref="A1167:B1167"/>
    <mergeCell ref="C1167:D1167"/>
    <mergeCell ref="I1167:K1167"/>
    <mergeCell ref="L1167:M1167"/>
    <mergeCell ref="N1167:P1167"/>
    <mergeCell ref="A1172:B1172"/>
    <mergeCell ref="C1172:D1172"/>
    <mergeCell ref="I1172:K1172"/>
    <mergeCell ref="L1172:M1172"/>
    <mergeCell ref="N1172:P1172"/>
    <mergeCell ref="A1173:B1173"/>
    <mergeCell ref="C1173:D1173"/>
    <mergeCell ref="I1173:K1173"/>
    <mergeCell ref="L1173:M1173"/>
    <mergeCell ref="N1173:P1173"/>
    <mergeCell ref="A1170:B1170"/>
    <mergeCell ref="C1170:D1170"/>
    <mergeCell ref="I1170:K1170"/>
    <mergeCell ref="L1170:M1170"/>
    <mergeCell ref="N1170:P1170"/>
    <mergeCell ref="A1171:B1171"/>
    <mergeCell ref="C1171:D1171"/>
    <mergeCell ref="I1171:K1171"/>
    <mergeCell ref="L1171:M1171"/>
    <mergeCell ref="N1171:P1171"/>
    <mergeCell ref="A1176:B1176"/>
    <mergeCell ref="C1176:D1176"/>
    <mergeCell ref="I1176:K1176"/>
    <mergeCell ref="L1176:M1176"/>
    <mergeCell ref="N1176:P1176"/>
    <mergeCell ref="A1177:B1177"/>
    <mergeCell ref="C1177:D1177"/>
    <mergeCell ref="I1177:K1177"/>
    <mergeCell ref="L1177:M1177"/>
    <mergeCell ref="N1177:P1177"/>
    <mergeCell ref="A1174:B1174"/>
    <mergeCell ref="C1174:D1174"/>
    <mergeCell ref="I1174:K1174"/>
    <mergeCell ref="L1174:M1174"/>
    <mergeCell ref="N1174:P1174"/>
    <mergeCell ref="A1175:B1175"/>
    <mergeCell ref="C1175:D1175"/>
    <mergeCell ref="I1175:K1175"/>
    <mergeCell ref="L1175:M1175"/>
    <mergeCell ref="N1175:P1175"/>
    <mergeCell ref="A1180:B1180"/>
    <mergeCell ref="C1180:D1180"/>
    <mergeCell ref="I1180:K1180"/>
    <mergeCell ref="L1180:M1180"/>
    <mergeCell ref="N1180:P1180"/>
    <mergeCell ref="A1181:B1181"/>
    <mergeCell ref="C1181:D1181"/>
    <mergeCell ref="I1181:K1181"/>
    <mergeCell ref="L1181:M1181"/>
    <mergeCell ref="N1181:P1181"/>
    <mergeCell ref="A1178:B1178"/>
    <mergeCell ref="C1178:D1178"/>
    <mergeCell ref="I1178:K1178"/>
    <mergeCell ref="L1178:M1178"/>
    <mergeCell ref="N1178:P1178"/>
    <mergeCell ref="A1179:B1179"/>
    <mergeCell ref="C1179:D1179"/>
    <mergeCell ref="I1179:K1179"/>
    <mergeCell ref="L1179:M1179"/>
    <mergeCell ref="N1179:P1179"/>
    <mergeCell ref="A1184:B1184"/>
    <mergeCell ref="C1184:D1184"/>
    <mergeCell ref="I1184:K1184"/>
    <mergeCell ref="L1184:M1184"/>
    <mergeCell ref="N1184:P1184"/>
    <mergeCell ref="A1185:B1185"/>
    <mergeCell ref="C1185:D1185"/>
    <mergeCell ref="I1185:K1185"/>
    <mergeCell ref="L1185:M1185"/>
    <mergeCell ref="N1185:P1185"/>
    <mergeCell ref="A1182:B1182"/>
    <mergeCell ref="C1182:D1182"/>
    <mergeCell ref="I1182:K1182"/>
    <mergeCell ref="L1182:M1182"/>
    <mergeCell ref="N1182:P1182"/>
    <mergeCell ref="A1183:B1183"/>
    <mergeCell ref="C1183:D1183"/>
    <mergeCell ref="I1183:K1183"/>
    <mergeCell ref="L1183:M1183"/>
    <mergeCell ref="N1183:P1183"/>
    <mergeCell ref="A1188:B1188"/>
    <mergeCell ref="C1188:D1188"/>
    <mergeCell ref="I1188:K1188"/>
    <mergeCell ref="L1188:M1188"/>
    <mergeCell ref="N1188:P1188"/>
    <mergeCell ref="A1189:B1189"/>
    <mergeCell ref="C1189:D1189"/>
    <mergeCell ref="I1189:K1189"/>
    <mergeCell ref="L1189:M1189"/>
    <mergeCell ref="N1189:P1189"/>
    <mergeCell ref="A1186:B1186"/>
    <mergeCell ref="C1186:D1186"/>
    <mergeCell ref="I1186:K1186"/>
    <mergeCell ref="L1186:M1186"/>
    <mergeCell ref="N1186:P1186"/>
    <mergeCell ref="A1187:B1187"/>
    <mergeCell ref="C1187:D1187"/>
    <mergeCell ref="I1187:K1187"/>
    <mergeCell ref="L1187:M1187"/>
    <mergeCell ref="N1187:P1187"/>
    <mergeCell ref="A1192:B1192"/>
    <mergeCell ref="C1192:D1192"/>
    <mergeCell ref="I1192:K1192"/>
    <mergeCell ref="L1192:M1192"/>
    <mergeCell ref="N1192:P1192"/>
    <mergeCell ref="A1193:B1193"/>
    <mergeCell ref="C1193:D1193"/>
    <mergeCell ref="I1193:K1193"/>
    <mergeCell ref="L1193:M1193"/>
    <mergeCell ref="N1193:P1193"/>
    <mergeCell ref="A1190:B1190"/>
    <mergeCell ref="C1190:D1190"/>
    <mergeCell ref="I1190:K1190"/>
    <mergeCell ref="L1190:M1190"/>
    <mergeCell ref="N1190:P1190"/>
    <mergeCell ref="A1191:B1191"/>
    <mergeCell ref="C1191:D1191"/>
    <mergeCell ref="I1191:K1191"/>
    <mergeCell ref="L1191:M1191"/>
    <mergeCell ref="N1191:P1191"/>
    <mergeCell ref="A1196:B1196"/>
    <mergeCell ref="C1196:D1196"/>
    <mergeCell ref="I1196:K1196"/>
    <mergeCell ref="L1196:M1196"/>
    <mergeCell ref="N1196:P1196"/>
    <mergeCell ref="A1197:B1197"/>
    <mergeCell ref="C1197:D1197"/>
    <mergeCell ref="I1197:K1197"/>
    <mergeCell ref="L1197:M1197"/>
    <mergeCell ref="N1197:P1197"/>
    <mergeCell ref="A1194:B1194"/>
    <mergeCell ref="C1194:D1194"/>
    <mergeCell ref="I1194:K1194"/>
    <mergeCell ref="L1194:M1194"/>
    <mergeCell ref="N1194:P1194"/>
    <mergeCell ref="A1195:B1195"/>
    <mergeCell ref="C1195:D1195"/>
    <mergeCell ref="I1195:K1195"/>
    <mergeCell ref="L1195:M1195"/>
    <mergeCell ref="N1195:P1195"/>
    <mergeCell ref="A1200:B1200"/>
    <mergeCell ref="C1200:D1200"/>
    <mergeCell ref="I1200:K1200"/>
    <mergeCell ref="L1200:M1200"/>
    <mergeCell ref="N1200:P1200"/>
    <mergeCell ref="A1201:B1201"/>
    <mergeCell ref="C1201:D1201"/>
    <mergeCell ref="I1201:K1201"/>
    <mergeCell ref="L1201:M1201"/>
    <mergeCell ref="N1201:P1201"/>
    <mergeCell ref="A1198:B1198"/>
    <mergeCell ref="C1198:D1198"/>
    <mergeCell ref="I1198:K1198"/>
    <mergeCell ref="L1198:M1198"/>
    <mergeCell ref="N1198:P1198"/>
    <mergeCell ref="A1199:B1199"/>
    <mergeCell ref="C1199:D1199"/>
    <mergeCell ref="I1199:K1199"/>
    <mergeCell ref="L1199:M1199"/>
    <mergeCell ref="N1199:P1199"/>
    <mergeCell ref="A1204:B1204"/>
    <mergeCell ref="C1204:D1204"/>
    <mergeCell ref="I1204:K1204"/>
    <mergeCell ref="L1204:M1204"/>
    <mergeCell ref="N1204:P1204"/>
    <mergeCell ref="A1205:B1205"/>
    <mergeCell ref="C1205:D1205"/>
    <mergeCell ref="I1205:K1205"/>
    <mergeCell ref="L1205:M1205"/>
    <mergeCell ref="N1205:P1205"/>
    <mergeCell ref="A1202:B1202"/>
    <mergeCell ref="C1202:D1202"/>
    <mergeCell ref="I1202:K1202"/>
    <mergeCell ref="L1202:M1202"/>
    <mergeCell ref="N1202:P1202"/>
    <mergeCell ref="A1203:B1203"/>
    <mergeCell ref="C1203:D1203"/>
    <mergeCell ref="I1203:K1203"/>
    <mergeCell ref="L1203:M1203"/>
    <mergeCell ref="N1203:P1203"/>
    <mergeCell ref="A1208:B1208"/>
    <mergeCell ref="C1208:D1208"/>
    <mergeCell ref="I1208:K1208"/>
    <mergeCell ref="L1208:M1208"/>
    <mergeCell ref="N1208:P1208"/>
    <mergeCell ref="A1209:B1209"/>
    <mergeCell ref="C1209:D1209"/>
    <mergeCell ref="I1209:K1209"/>
    <mergeCell ref="L1209:M1209"/>
    <mergeCell ref="N1209:P1209"/>
    <mergeCell ref="A1206:B1206"/>
    <mergeCell ref="C1206:D1206"/>
    <mergeCell ref="I1206:K1206"/>
    <mergeCell ref="L1206:M1206"/>
    <mergeCell ref="N1206:P1206"/>
    <mergeCell ref="A1207:B1207"/>
    <mergeCell ref="C1207:D1207"/>
    <mergeCell ref="I1207:K1207"/>
    <mergeCell ref="L1207:M1207"/>
    <mergeCell ref="N1207:P1207"/>
    <mergeCell ref="A1212:B1212"/>
    <mergeCell ref="C1212:D1212"/>
    <mergeCell ref="I1212:K1212"/>
    <mergeCell ref="L1212:M1212"/>
    <mergeCell ref="N1212:P1212"/>
    <mergeCell ref="A1213:B1213"/>
    <mergeCell ref="C1213:D1213"/>
    <mergeCell ref="I1213:K1213"/>
    <mergeCell ref="L1213:M1213"/>
    <mergeCell ref="N1213:P1213"/>
    <mergeCell ref="A1210:B1210"/>
    <mergeCell ref="C1210:D1210"/>
    <mergeCell ref="I1210:K1210"/>
    <mergeCell ref="L1210:M1210"/>
    <mergeCell ref="N1210:P1210"/>
    <mergeCell ref="A1211:B1211"/>
    <mergeCell ref="C1211:D1211"/>
    <mergeCell ref="I1211:K1211"/>
    <mergeCell ref="L1211:M1211"/>
    <mergeCell ref="N1211:P1211"/>
    <mergeCell ref="A1216:B1216"/>
    <mergeCell ref="C1216:D1216"/>
    <mergeCell ref="I1216:K1216"/>
    <mergeCell ref="L1216:M1216"/>
    <mergeCell ref="N1216:P1216"/>
    <mergeCell ref="A1217:B1217"/>
    <mergeCell ref="C1217:D1217"/>
    <mergeCell ref="I1217:K1217"/>
    <mergeCell ref="L1217:M1217"/>
    <mergeCell ref="N1217:P1217"/>
    <mergeCell ref="A1214:B1214"/>
    <mergeCell ref="C1214:D1214"/>
    <mergeCell ref="I1214:K1214"/>
    <mergeCell ref="L1214:M1214"/>
    <mergeCell ref="N1214:P1214"/>
    <mergeCell ref="A1215:B1215"/>
    <mergeCell ref="C1215:D1215"/>
    <mergeCell ref="I1215:K1215"/>
    <mergeCell ref="L1215:M1215"/>
    <mergeCell ref="N1215:P1215"/>
    <mergeCell ref="A1220:B1220"/>
    <mergeCell ref="C1220:D1220"/>
    <mergeCell ref="I1220:K1220"/>
    <mergeCell ref="L1220:M1220"/>
    <mergeCell ref="N1220:P1220"/>
    <mergeCell ref="A1221:B1221"/>
    <mergeCell ref="C1221:D1221"/>
    <mergeCell ref="I1221:K1221"/>
    <mergeCell ref="L1221:M1221"/>
    <mergeCell ref="N1221:P1221"/>
    <mergeCell ref="A1218:B1218"/>
    <mergeCell ref="C1218:D1218"/>
    <mergeCell ref="I1218:K1218"/>
    <mergeCell ref="L1218:M1218"/>
    <mergeCell ref="N1218:P1218"/>
    <mergeCell ref="A1219:B1219"/>
    <mergeCell ref="C1219:D1219"/>
    <mergeCell ref="I1219:K1219"/>
    <mergeCell ref="L1219:M1219"/>
    <mergeCell ref="N1219:P1219"/>
    <mergeCell ref="A1224:B1224"/>
    <mergeCell ref="C1224:D1224"/>
    <mergeCell ref="I1224:K1224"/>
    <mergeCell ref="L1224:M1224"/>
    <mergeCell ref="N1224:P1224"/>
    <mergeCell ref="A1225:B1225"/>
    <mergeCell ref="C1225:D1225"/>
    <mergeCell ref="I1225:K1225"/>
    <mergeCell ref="L1225:M1225"/>
    <mergeCell ref="N1225:P1225"/>
    <mergeCell ref="A1222:B1222"/>
    <mergeCell ref="C1222:D1222"/>
    <mergeCell ref="I1222:K1222"/>
    <mergeCell ref="L1222:M1222"/>
    <mergeCell ref="N1222:P1222"/>
    <mergeCell ref="A1223:B1223"/>
    <mergeCell ref="C1223:D1223"/>
    <mergeCell ref="I1223:K1223"/>
    <mergeCell ref="L1223:M1223"/>
    <mergeCell ref="N1223:P1223"/>
    <mergeCell ref="A1228:B1228"/>
    <mergeCell ref="C1228:D1228"/>
    <mergeCell ref="I1228:K1228"/>
    <mergeCell ref="L1228:M1228"/>
    <mergeCell ref="N1228:P1228"/>
    <mergeCell ref="A1229:B1229"/>
    <mergeCell ref="C1229:D1229"/>
    <mergeCell ref="I1229:K1229"/>
    <mergeCell ref="L1229:M1229"/>
    <mergeCell ref="N1229:P1229"/>
    <mergeCell ref="A1226:B1226"/>
    <mergeCell ref="C1226:D1226"/>
    <mergeCell ref="I1226:K1226"/>
    <mergeCell ref="L1226:M1226"/>
    <mergeCell ref="N1226:P1226"/>
    <mergeCell ref="A1227:B1227"/>
    <mergeCell ref="C1227:D1227"/>
    <mergeCell ref="I1227:K1227"/>
    <mergeCell ref="L1227:M1227"/>
    <mergeCell ref="N1227:P1227"/>
    <mergeCell ref="A1232:B1232"/>
    <mergeCell ref="C1232:D1232"/>
    <mergeCell ref="I1232:K1232"/>
    <mergeCell ref="L1232:M1232"/>
    <mergeCell ref="N1232:P1232"/>
    <mergeCell ref="A1233:B1233"/>
    <mergeCell ref="C1233:D1233"/>
    <mergeCell ref="I1233:K1233"/>
    <mergeCell ref="L1233:M1233"/>
    <mergeCell ref="N1233:P1233"/>
    <mergeCell ref="A1230:B1230"/>
    <mergeCell ref="C1230:D1230"/>
    <mergeCell ref="I1230:K1230"/>
    <mergeCell ref="L1230:M1230"/>
    <mergeCell ref="N1230:P1230"/>
    <mergeCell ref="A1231:B1231"/>
    <mergeCell ref="C1231:D1231"/>
    <mergeCell ref="I1231:K1231"/>
    <mergeCell ref="L1231:M1231"/>
    <mergeCell ref="N1231:P1231"/>
    <mergeCell ref="A1236:B1236"/>
    <mergeCell ref="C1236:D1236"/>
    <mergeCell ref="I1236:K1236"/>
    <mergeCell ref="L1236:M1236"/>
    <mergeCell ref="N1236:P1236"/>
    <mergeCell ref="A1237:B1237"/>
    <mergeCell ref="C1237:D1237"/>
    <mergeCell ref="I1237:K1237"/>
    <mergeCell ref="L1237:M1237"/>
    <mergeCell ref="N1237:P1237"/>
    <mergeCell ref="A1234:B1234"/>
    <mergeCell ref="C1234:D1234"/>
    <mergeCell ref="I1234:K1234"/>
    <mergeCell ref="L1234:M1234"/>
    <mergeCell ref="N1234:P1234"/>
    <mergeCell ref="A1235:B1235"/>
    <mergeCell ref="C1235:D1235"/>
    <mergeCell ref="I1235:K1235"/>
    <mergeCell ref="L1235:M1235"/>
    <mergeCell ref="N1235:P1235"/>
    <mergeCell ref="A1240:B1240"/>
    <mergeCell ref="C1240:D1240"/>
    <mergeCell ref="I1240:K1240"/>
    <mergeCell ref="L1240:M1240"/>
    <mergeCell ref="N1240:P1240"/>
    <mergeCell ref="A1241:B1241"/>
    <mergeCell ref="C1241:D1241"/>
    <mergeCell ref="I1241:K1241"/>
    <mergeCell ref="L1241:M1241"/>
    <mergeCell ref="N1241:P1241"/>
    <mergeCell ref="A1238:B1238"/>
    <mergeCell ref="C1238:D1238"/>
    <mergeCell ref="I1238:K1238"/>
    <mergeCell ref="L1238:M1238"/>
    <mergeCell ref="N1238:P1238"/>
    <mergeCell ref="A1239:B1239"/>
    <mergeCell ref="C1239:D1239"/>
    <mergeCell ref="I1239:K1239"/>
    <mergeCell ref="L1239:M1239"/>
    <mergeCell ref="N1239:P1239"/>
    <mergeCell ref="A1244:B1244"/>
    <mergeCell ref="C1244:D1244"/>
    <mergeCell ref="I1244:K1244"/>
    <mergeCell ref="L1244:M1244"/>
    <mergeCell ref="N1244:P1244"/>
    <mergeCell ref="A1245:B1245"/>
    <mergeCell ref="C1245:D1245"/>
    <mergeCell ref="I1245:K1245"/>
    <mergeCell ref="L1245:M1245"/>
    <mergeCell ref="N1245:P1245"/>
    <mergeCell ref="A1242:B1242"/>
    <mergeCell ref="C1242:D1242"/>
    <mergeCell ref="I1242:K1242"/>
    <mergeCell ref="L1242:M1242"/>
    <mergeCell ref="N1242:P1242"/>
    <mergeCell ref="A1243:B1243"/>
    <mergeCell ref="C1243:D1243"/>
    <mergeCell ref="I1243:K1243"/>
    <mergeCell ref="L1243:M1243"/>
    <mergeCell ref="N1243:P1243"/>
    <mergeCell ref="A1248:B1248"/>
    <mergeCell ref="C1248:D1248"/>
    <mergeCell ref="I1248:K1248"/>
    <mergeCell ref="L1248:M1248"/>
    <mergeCell ref="N1248:P1248"/>
    <mergeCell ref="A1249:B1249"/>
    <mergeCell ref="C1249:D1249"/>
    <mergeCell ref="I1249:K1249"/>
    <mergeCell ref="L1249:M1249"/>
    <mergeCell ref="N1249:P1249"/>
    <mergeCell ref="A1246:B1246"/>
    <mergeCell ref="C1246:D1246"/>
    <mergeCell ref="I1246:K1246"/>
    <mergeCell ref="L1246:M1246"/>
    <mergeCell ref="N1246:P1246"/>
    <mergeCell ref="A1247:B1247"/>
    <mergeCell ref="C1247:D1247"/>
    <mergeCell ref="I1247:K1247"/>
    <mergeCell ref="L1247:M1247"/>
    <mergeCell ref="N1247:P1247"/>
    <mergeCell ref="A1252:B1252"/>
    <mergeCell ref="C1252:D1252"/>
    <mergeCell ref="I1252:K1252"/>
    <mergeCell ref="L1252:M1252"/>
    <mergeCell ref="N1252:P1252"/>
    <mergeCell ref="A1253:B1253"/>
    <mergeCell ref="C1253:D1253"/>
    <mergeCell ref="I1253:K1253"/>
    <mergeCell ref="L1253:M1253"/>
    <mergeCell ref="N1253:P1253"/>
    <mergeCell ref="A1250:B1250"/>
    <mergeCell ref="C1250:D1250"/>
    <mergeCell ref="I1250:K1250"/>
    <mergeCell ref="L1250:M1250"/>
    <mergeCell ref="N1250:P1250"/>
    <mergeCell ref="A1251:B1251"/>
    <mergeCell ref="C1251:D1251"/>
    <mergeCell ref="I1251:K1251"/>
    <mergeCell ref="L1251:M1251"/>
    <mergeCell ref="N1251:P1251"/>
    <mergeCell ref="A1256:B1256"/>
    <mergeCell ref="C1256:D1256"/>
    <mergeCell ref="I1256:K1256"/>
    <mergeCell ref="L1256:M1256"/>
    <mergeCell ref="N1256:P1256"/>
    <mergeCell ref="A1257:B1257"/>
    <mergeCell ref="C1257:D1257"/>
    <mergeCell ref="I1257:K1257"/>
    <mergeCell ref="L1257:M1257"/>
    <mergeCell ref="N1257:P1257"/>
    <mergeCell ref="A1254:B1254"/>
    <mergeCell ref="C1254:D1254"/>
    <mergeCell ref="I1254:K1254"/>
    <mergeCell ref="L1254:M1254"/>
    <mergeCell ref="N1254:P1254"/>
    <mergeCell ref="A1255:B1255"/>
    <mergeCell ref="C1255:D1255"/>
    <mergeCell ref="I1255:K1255"/>
    <mergeCell ref="L1255:M1255"/>
    <mergeCell ref="N1255:P1255"/>
    <mergeCell ref="A1260:B1260"/>
    <mergeCell ref="C1260:D1260"/>
    <mergeCell ref="I1260:K1260"/>
    <mergeCell ref="L1260:M1260"/>
    <mergeCell ref="N1260:P1260"/>
    <mergeCell ref="A1261:B1261"/>
    <mergeCell ref="C1261:D1261"/>
    <mergeCell ref="I1261:K1261"/>
    <mergeCell ref="L1261:M1261"/>
    <mergeCell ref="N1261:P1261"/>
    <mergeCell ref="A1258:B1258"/>
    <mergeCell ref="C1258:D1258"/>
    <mergeCell ref="I1258:K1258"/>
    <mergeCell ref="L1258:M1258"/>
    <mergeCell ref="N1258:P1258"/>
    <mergeCell ref="A1259:B1259"/>
    <mergeCell ref="C1259:D1259"/>
    <mergeCell ref="I1259:K1259"/>
    <mergeCell ref="L1259:M1259"/>
    <mergeCell ref="N1259:P1259"/>
    <mergeCell ref="A1264:B1264"/>
    <mergeCell ref="C1264:D1264"/>
    <mergeCell ref="I1264:K1264"/>
    <mergeCell ref="L1264:M1264"/>
    <mergeCell ref="N1264:P1264"/>
    <mergeCell ref="A1265:B1265"/>
    <mergeCell ref="C1265:D1265"/>
    <mergeCell ref="I1265:K1265"/>
    <mergeCell ref="L1265:M1265"/>
    <mergeCell ref="N1265:P1265"/>
    <mergeCell ref="A1262:B1262"/>
    <mergeCell ref="C1262:D1262"/>
    <mergeCell ref="I1262:K1262"/>
    <mergeCell ref="L1262:M1262"/>
    <mergeCell ref="N1262:P1262"/>
    <mergeCell ref="A1263:B1263"/>
    <mergeCell ref="C1263:D1263"/>
    <mergeCell ref="I1263:K1263"/>
    <mergeCell ref="L1263:M1263"/>
    <mergeCell ref="N1263:P1263"/>
    <mergeCell ref="A1268:B1268"/>
    <mergeCell ref="C1268:D1268"/>
    <mergeCell ref="I1268:K1268"/>
    <mergeCell ref="L1268:M1268"/>
    <mergeCell ref="N1268:P1268"/>
    <mergeCell ref="A1269:B1269"/>
    <mergeCell ref="C1269:D1269"/>
    <mergeCell ref="I1269:K1269"/>
    <mergeCell ref="L1269:M1269"/>
    <mergeCell ref="N1269:P1269"/>
    <mergeCell ref="A1266:B1266"/>
    <mergeCell ref="C1266:D1266"/>
    <mergeCell ref="I1266:K1266"/>
    <mergeCell ref="L1266:M1266"/>
    <mergeCell ref="N1266:P1266"/>
    <mergeCell ref="A1267:B1267"/>
    <mergeCell ref="C1267:D1267"/>
    <mergeCell ref="I1267:K1267"/>
    <mergeCell ref="L1267:M1267"/>
    <mergeCell ref="N1267:P1267"/>
    <mergeCell ref="A1272:B1272"/>
    <mergeCell ref="C1272:D1272"/>
    <mergeCell ref="I1272:K1272"/>
    <mergeCell ref="L1272:M1272"/>
    <mergeCell ref="N1272:P1272"/>
    <mergeCell ref="A1273:B1273"/>
    <mergeCell ref="C1273:D1273"/>
    <mergeCell ref="I1273:K1273"/>
    <mergeCell ref="L1273:M1273"/>
    <mergeCell ref="N1273:P1273"/>
    <mergeCell ref="A1270:B1270"/>
    <mergeCell ref="C1270:D1270"/>
    <mergeCell ref="I1270:K1270"/>
    <mergeCell ref="L1270:M1270"/>
    <mergeCell ref="N1270:P1270"/>
    <mergeCell ref="A1271:B1271"/>
    <mergeCell ref="C1271:D1271"/>
    <mergeCell ref="I1271:K1271"/>
    <mergeCell ref="L1271:M1271"/>
    <mergeCell ref="N1271:P1271"/>
    <mergeCell ref="A1276:B1276"/>
    <mergeCell ref="C1276:D1276"/>
    <mergeCell ref="I1276:K1276"/>
    <mergeCell ref="L1276:M1276"/>
    <mergeCell ref="N1276:P1276"/>
    <mergeCell ref="A1277:B1277"/>
    <mergeCell ref="C1277:D1277"/>
    <mergeCell ref="I1277:K1277"/>
    <mergeCell ref="L1277:M1277"/>
    <mergeCell ref="N1277:P1277"/>
    <mergeCell ref="A1274:B1274"/>
    <mergeCell ref="C1274:D1274"/>
    <mergeCell ref="I1274:K1274"/>
    <mergeCell ref="L1274:M1274"/>
    <mergeCell ref="N1274:P1274"/>
    <mergeCell ref="A1275:B1275"/>
    <mergeCell ref="C1275:D1275"/>
    <mergeCell ref="I1275:K1275"/>
    <mergeCell ref="L1275:M1275"/>
    <mergeCell ref="N1275:P1275"/>
    <mergeCell ref="A1280:B1280"/>
    <mergeCell ref="C1280:D1280"/>
    <mergeCell ref="I1280:K1280"/>
    <mergeCell ref="L1280:M1280"/>
    <mergeCell ref="N1280:P1280"/>
    <mergeCell ref="A1281:B1281"/>
    <mergeCell ref="C1281:D1281"/>
    <mergeCell ref="I1281:K1281"/>
    <mergeCell ref="L1281:M1281"/>
    <mergeCell ref="N1281:P1281"/>
    <mergeCell ref="A1278:B1278"/>
    <mergeCell ref="C1278:D1278"/>
    <mergeCell ref="I1278:K1278"/>
    <mergeCell ref="L1278:M1278"/>
    <mergeCell ref="N1278:P1278"/>
    <mergeCell ref="A1279:B1279"/>
    <mergeCell ref="C1279:D1279"/>
    <mergeCell ref="I1279:K1279"/>
    <mergeCell ref="L1279:M1279"/>
    <mergeCell ref="N1279:P1279"/>
    <mergeCell ref="A1284:B1284"/>
    <mergeCell ref="C1284:D1284"/>
    <mergeCell ref="I1284:K1284"/>
    <mergeCell ref="L1284:M1284"/>
    <mergeCell ref="N1284:P1284"/>
    <mergeCell ref="A1285:B1285"/>
    <mergeCell ref="C1285:D1285"/>
    <mergeCell ref="I1285:K1285"/>
    <mergeCell ref="L1285:M1285"/>
    <mergeCell ref="N1285:P1285"/>
    <mergeCell ref="A1282:B1282"/>
    <mergeCell ref="C1282:D1282"/>
    <mergeCell ref="I1282:K1282"/>
    <mergeCell ref="L1282:M1282"/>
    <mergeCell ref="N1282:P1282"/>
    <mergeCell ref="A1283:B1283"/>
    <mergeCell ref="C1283:D1283"/>
    <mergeCell ref="I1283:K1283"/>
    <mergeCell ref="L1283:M1283"/>
    <mergeCell ref="N1283:P1283"/>
    <mergeCell ref="A1288:B1288"/>
    <mergeCell ref="C1288:D1288"/>
    <mergeCell ref="I1288:K1288"/>
    <mergeCell ref="L1288:M1288"/>
    <mergeCell ref="N1288:P1288"/>
    <mergeCell ref="A1289:B1289"/>
    <mergeCell ref="C1289:D1289"/>
    <mergeCell ref="I1289:K1289"/>
    <mergeCell ref="L1289:M1289"/>
    <mergeCell ref="N1289:P1289"/>
    <mergeCell ref="A1286:B1286"/>
    <mergeCell ref="C1286:D1286"/>
    <mergeCell ref="I1286:K1286"/>
    <mergeCell ref="L1286:M1286"/>
    <mergeCell ref="N1286:P1286"/>
    <mergeCell ref="A1287:B1287"/>
    <mergeCell ref="C1287:D1287"/>
    <mergeCell ref="I1287:K1287"/>
    <mergeCell ref="L1287:M1287"/>
    <mergeCell ref="N1287:P1287"/>
    <mergeCell ref="A1292:B1292"/>
    <mergeCell ref="C1292:D1292"/>
    <mergeCell ref="I1292:K1292"/>
    <mergeCell ref="L1292:M1292"/>
    <mergeCell ref="N1292:P1292"/>
    <mergeCell ref="A1293:B1293"/>
    <mergeCell ref="C1293:D1293"/>
    <mergeCell ref="I1293:K1293"/>
    <mergeCell ref="L1293:M1293"/>
    <mergeCell ref="N1293:P1293"/>
    <mergeCell ref="A1290:B1290"/>
    <mergeCell ref="C1290:D1290"/>
    <mergeCell ref="I1290:K1290"/>
    <mergeCell ref="L1290:M1290"/>
    <mergeCell ref="N1290:P1290"/>
    <mergeCell ref="A1291:B1291"/>
    <mergeCell ref="C1291:D1291"/>
    <mergeCell ref="I1291:K1291"/>
    <mergeCell ref="L1291:M1291"/>
    <mergeCell ref="N1291:P1291"/>
    <mergeCell ref="A1296:B1296"/>
    <mergeCell ref="C1296:D1296"/>
    <mergeCell ref="I1296:K1296"/>
    <mergeCell ref="L1296:M1296"/>
    <mergeCell ref="N1296:P1296"/>
    <mergeCell ref="A1297:B1297"/>
    <mergeCell ref="C1297:D1297"/>
    <mergeCell ref="I1297:K1297"/>
    <mergeCell ref="L1297:M1297"/>
    <mergeCell ref="N1297:P1297"/>
    <mergeCell ref="A1294:B1294"/>
    <mergeCell ref="C1294:D1294"/>
    <mergeCell ref="I1294:K1294"/>
    <mergeCell ref="L1294:M1294"/>
    <mergeCell ref="N1294:P1294"/>
    <mergeCell ref="A1295:B1295"/>
    <mergeCell ref="C1295:D1295"/>
    <mergeCell ref="I1295:K1295"/>
    <mergeCell ref="L1295:M1295"/>
    <mergeCell ref="N1295:P1295"/>
    <mergeCell ref="A1300:B1300"/>
    <mergeCell ref="C1300:D1300"/>
    <mergeCell ref="I1300:K1300"/>
    <mergeCell ref="L1300:M1300"/>
    <mergeCell ref="N1300:P1300"/>
    <mergeCell ref="A1301:B1301"/>
    <mergeCell ref="C1301:D1301"/>
    <mergeCell ref="I1301:K1301"/>
    <mergeCell ref="L1301:M1301"/>
    <mergeCell ref="N1301:P1301"/>
    <mergeCell ref="A1298:B1298"/>
    <mergeCell ref="C1298:D1298"/>
    <mergeCell ref="I1298:K1298"/>
    <mergeCell ref="L1298:M1298"/>
    <mergeCell ref="N1298:P1298"/>
    <mergeCell ref="A1299:B1299"/>
    <mergeCell ref="C1299:D1299"/>
    <mergeCell ref="I1299:K1299"/>
    <mergeCell ref="L1299:M1299"/>
    <mergeCell ref="N1299:P1299"/>
    <mergeCell ref="A1304:B1304"/>
    <mergeCell ref="C1304:D1304"/>
    <mergeCell ref="I1304:K1304"/>
    <mergeCell ref="L1304:M1304"/>
    <mergeCell ref="N1304:P1304"/>
    <mergeCell ref="A1305:B1305"/>
    <mergeCell ref="C1305:D1305"/>
    <mergeCell ref="I1305:K1305"/>
    <mergeCell ref="L1305:M1305"/>
    <mergeCell ref="N1305:P1305"/>
    <mergeCell ref="A1302:B1302"/>
    <mergeCell ref="C1302:D1302"/>
    <mergeCell ref="I1302:K1302"/>
    <mergeCell ref="L1302:M1302"/>
    <mergeCell ref="N1302:P1302"/>
    <mergeCell ref="A1303:B1303"/>
    <mergeCell ref="C1303:D1303"/>
    <mergeCell ref="I1303:K1303"/>
    <mergeCell ref="L1303:M1303"/>
    <mergeCell ref="N1303:P1303"/>
    <mergeCell ref="A1308:B1308"/>
    <mergeCell ref="C1308:D1308"/>
    <mergeCell ref="I1308:K1308"/>
    <mergeCell ref="L1308:M1308"/>
    <mergeCell ref="N1308:P1308"/>
    <mergeCell ref="A1309:B1309"/>
    <mergeCell ref="C1309:D1309"/>
    <mergeCell ref="I1309:K1309"/>
    <mergeCell ref="L1309:M1309"/>
    <mergeCell ref="N1309:P1309"/>
    <mergeCell ref="A1306:B1306"/>
    <mergeCell ref="C1306:D1306"/>
    <mergeCell ref="I1306:K1306"/>
    <mergeCell ref="L1306:M1306"/>
    <mergeCell ref="N1306:P1306"/>
    <mergeCell ref="A1307:B1307"/>
    <mergeCell ref="C1307:D1307"/>
    <mergeCell ref="I1307:K1307"/>
    <mergeCell ref="L1307:M1307"/>
    <mergeCell ref="N1307:P1307"/>
    <mergeCell ref="A1312:B1312"/>
    <mergeCell ref="C1312:D1312"/>
    <mergeCell ref="I1312:K1312"/>
    <mergeCell ref="L1312:M1312"/>
    <mergeCell ref="N1312:P1312"/>
    <mergeCell ref="A1313:B1313"/>
    <mergeCell ref="C1313:D1313"/>
    <mergeCell ref="I1313:K1313"/>
    <mergeCell ref="L1313:M1313"/>
    <mergeCell ref="N1313:P1313"/>
    <mergeCell ref="A1310:B1310"/>
    <mergeCell ref="C1310:D1310"/>
    <mergeCell ref="I1310:K1310"/>
    <mergeCell ref="L1310:M1310"/>
    <mergeCell ref="N1310:P1310"/>
    <mergeCell ref="A1311:B1311"/>
    <mergeCell ref="C1311:D1311"/>
    <mergeCell ref="I1311:K1311"/>
    <mergeCell ref="L1311:M1311"/>
    <mergeCell ref="N1311:P1311"/>
    <mergeCell ref="A1316:B1316"/>
    <mergeCell ref="C1316:D1316"/>
    <mergeCell ref="I1316:K1316"/>
    <mergeCell ref="L1316:M1316"/>
    <mergeCell ref="N1316:P1316"/>
    <mergeCell ref="A1317:B1317"/>
    <mergeCell ref="C1317:D1317"/>
    <mergeCell ref="I1317:K1317"/>
    <mergeCell ref="L1317:M1317"/>
    <mergeCell ref="N1317:P1317"/>
    <mergeCell ref="A1314:B1314"/>
    <mergeCell ref="C1314:D1314"/>
    <mergeCell ref="I1314:K1314"/>
    <mergeCell ref="L1314:M1314"/>
    <mergeCell ref="N1314:P1314"/>
    <mergeCell ref="A1315:B1315"/>
    <mergeCell ref="C1315:D1315"/>
    <mergeCell ref="I1315:K1315"/>
    <mergeCell ref="L1315:M1315"/>
    <mergeCell ref="N1315:P1315"/>
    <mergeCell ref="A1320:B1320"/>
    <mergeCell ref="C1320:D1320"/>
    <mergeCell ref="I1320:K1320"/>
    <mergeCell ref="L1320:M1320"/>
    <mergeCell ref="N1320:P1320"/>
    <mergeCell ref="A1321:B1321"/>
    <mergeCell ref="C1321:D1321"/>
    <mergeCell ref="I1321:K1321"/>
    <mergeCell ref="L1321:M1321"/>
    <mergeCell ref="N1321:P1321"/>
    <mergeCell ref="A1318:B1318"/>
    <mergeCell ref="C1318:D1318"/>
    <mergeCell ref="I1318:K1318"/>
    <mergeCell ref="L1318:M1318"/>
    <mergeCell ref="N1318:P1318"/>
    <mergeCell ref="A1319:B1319"/>
    <mergeCell ref="C1319:D1319"/>
    <mergeCell ref="I1319:K1319"/>
    <mergeCell ref="L1319:M1319"/>
    <mergeCell ref="N1319:P1319"/>
    <mergeCell ref="A1324:B1324"/>
    <mergeCell ref="C1324:D1324"/>
    <mergeCell ref="I1324:K1324"/>
    <mergeCell ref="L1324:M1324"/>
    <mergeCell ref="N1324:P1324"/>
    <mergeCell ref="A1325:B1325"/>
    <mergeCell ref="C1325:D1325"/>
    <mergeCell ref="I1325:K1325"/>
    <mergeCell ref="L1325:M1325"/>
    <mergeCell ref="N1325:P1325"/>
    <mergeCell ref="A1322:B1322"/>
    <mergeCell ref="C1322:D1322"/>
    <mergeCell ref="I1322:K1322"/>
    <mergeCell ref="L1322:M1322"/>
    <mergeCell ref="N1322:P1322"/>
    <mergeCell ref="A1323:B1323"/>
    <mergeCell ref="C1323:D1323"/>
    <mergeCell ref="I1323:K1323"/>
    <mergeCell ref="L1323:M1323"/>
    <mergeCell ref="N1323:P1323"/>
    <mergeCell ref="A1328:B1328"/>
    <mergeCell ref="C1328:D1328"/>
    <mergeCell ref="I1328:K1328"/>
    <mergeCell ref="L1328:M1328"/>
    <mergeCell ref="N1328:P1328"/>
    <mergeCell ref="A1329:B1329"/>
    <mergeCell ref="C1329:D1329"/>
    <mergeCell ref="I1329:K1329"/>
    <mergeCell ref="L1329:M1329"/>
    <mergeCell ref="N1329:P1329"/>
    <mergeCell ref="A1326:B1326"/>
    <mergeCell ref="C1326:D1326"/>
    <mergeCell ref="I1326:K1326"/>
    <mergeCell ref="L1326:M1326"/>
    <mergeCell ref="N1326:P1326"/>
    <mergeCell ref="A1327:B1327"/>
    <mergeCell ref="C1327:D1327"/>
    <mergeCell ref="I1327:K1327"/>
    <mergeCell ref="L1327:M1327"/>
    <mergeCell ref="N1327:P1327"/>
    <mergeCell ref="A1332:B1332"/>
    <mergeCell ref="C1332:D1332"/>
    <mergeCell ref="I1332:K1332"/>
    <mergeCell ref="L1332:M1332"/>
    <mergeCell ref="N1332:P1332"/>
    <mergeCell ref="A1333:B1333"/>
    <mergeCell ref="C1333:D1333"/>
    <mergeCell ref="I1333:K1333"/>
    <mergeCell ref="L1333:M1333"/>
    <mergeCell ref="N1333:P1333"/>
    <mergeCell ref="A1330:B1330"/>
    <mergeCell ref="C1330:D1330"/>
    <mergeCell ref="I1330:K1330"/>
    <mergeCell ref="L1330:M1330"/>
    <mergeCell ref="N1330:P1330"/>
    <mergeCell ref="A1331:B1331"/>
    <mergeCell ref="C1331:D1331"/>
    <mergeCell ref="I1331:K1331"/>
    <mergeCell ref="L1331:M1331"/>
    <mergeCell ref="N1331:P1331"/>
    <mergeCell ref="A1336:B1336"/>
    <mergeCell ref="C1336:D1336"/>
    <mergeCell ref="I1336:K1336"/>
    <mergeCell ref="L1336:M1336"/>
    <mergeCell ref="N1336:P1336"/>
    <mergeCell ref="A1337:B1337"/>
    <mergeCell ref="C1337:D1337"/>
    <mergeCell ref="I1337:K1337"/>
    <mergeCell ref="L1337:M1337"/>
    <mergeCell ref="N1337:P1337"/>
    <mergeCell ref="A1334:B1334"/>
    <mergeCell ref="C1334:D1334"/>
    <mergeCell ref="I1334:K1334"/>
    <mergeCell ref="L1334:M1334"/>
    <mergeCell ref="N1334:P1334"/>
    <mergeCell ref="A1335:B1335"/>
    <mergeCell ref="C1335:D1335"/>
    <mergeCell ref="I1335:K1335"/>
    <mergeCell ref="L1335:M1335"/>
    <mergeCell ref="N1335:P1335"/>
    <mergeCell ref="A1340:B1340"/>
    <mergeCell ref="C1340:D1340"/>
    <mergeCell ref="I1340:K1340"/>
    <mergeCell ref="L1340:M1340"/>
    <mergeCell ref="N1340:P1340"/>
    <mergeCell ref="A1341:B1341"/>
    <mergeCell ref="C1341:D1341"/>
    <mergeCell ref="I1341:K1341"/>
    <mergeCell ref="L1341:M1341"/>
    <mergeCell ref="N1341:P1341"/>
    <mergeCell ref="A1338:B1338"/>
    <mergeCell ref="C1338:D1338"/>
    <mergeCell ref="I1338:K1338"/>
    <mergeCell ref="L1338:M1338"/>
    <mergeCell ref="N1338:P1338"/>
    <mergeCell ref="A1339:B1339"/>
    <mergeCell ref="C1339:D1339"/>
    <mergeCell ref="I1339:K1339"/>
    <mergeCell ref="L1339:M1339"/>
    <mergeCell ref="N1339:P1339"/>
    <mergeCell ref="A1344:B1344"/>
    <mergeCell ref="C1344:D1344"/>
    <mergeCell ref="I1344:K1344"/>
    <mergeCell ref="L1344:M1344"/>
    <mergeCell ref="N1344:P1344"/>
    <mergeCell ref="A1345:B1345"/>
    <mergeCell ref="C1345:D1345"/>
    <mergeCell ref="I1345:K1345"/>
    <mergeCell ref="L1345:M1345"/>
    <mergeCell ref="N1345:P1345"/>
    <mergeCell ref="A1342:B1342"/>
    <mergeCell ref="C1342:D1342"/>
    <mergeCell ref="I1342:K1342"/>
    <mergeCell ref="L1342:M1342"/>
    <mergeCell ref="N1342:P1342"/>
    <mergeCell ref="A1343:B1343"/>
    <mergeCell ref="C1343:D1343"/>
    <mergeCell ref="I1343:K1343"/>
    <mergeCell ref="L1343:M1343"/>
    <mergeCell ref="N1343:P1343"/>
    <mergeCell ref="A1348:B1348"/>
    <mergeCell ref="C1348:D1348"/>
    <mergeCell ref="I1348:K1348"/>
    <mergeCell ref="L1348:M1348"/>
    <mergeCell ref="N1348:P1348"/>
    <mergeCell ref="A1349:B1349"/>
    <mergeCell ref="C1349:D1349"/>
    <mergeCell ref="I1349:K1349"/>
    <mergeCell ref="L1349:M1349"/>
    <mergeCell ref="N1349:P1349"/>
    <mergeCell ref="A1346:B1346"/>
    <mergeCell ref="C1346:D1346"/>
    <mergeCell ref="I1346:K1346"/>
    <mergeCell ref="L1346:M1346"/>
    <mergeCell ref="N1346:P1346"/>
    <mergeCell ref="A1347:B1347"/>
    <mergeCell ref="C1347:D1347"/>
    <mergeCell ref="I1347:K1347"/>
    <mergeCell ref="L1347:M1347"/>
    <mergeCell ref="N1347:P1347"/>
    <mergeCell ref="A1352:B1352"/>
    <mergeCell ref="C1352:D1352"/>
    <mergeCell ref="I1352:K1352"/>
    <mergeCell ref="L1352:M1352"/>
    <mergeCell ref="N1352:P1352"/>
    <mergeCell ref="A1353:B1353"/>
    <mergeCell ref="C1353:D1353"/>
    <mergeCell ref="I1353:K1353"/>
    <mergeCell ref="L1353:M1353"/>
    <mergeCell ref="N1353:P1353"/>
    <mergeCell ref="A1350:B1350"/>
    <mergeCell ref="C1350:D1350"/>
    <mergeCell ref="I1350:K1350"/>
    <mergeCell ref="L1350:M1350"/>
    <mergeCell ref="N1350:P1350"/>
    <mergeCell ref="A1351:B1351"/>
    <mergeCell ref="C1351:D1351"/>
    <mergeCell ref="I1351:K1351"/>
    <mergeCell ref="L1351:M1351"/>
    <mergeCell ref="N1351:P1351"/>
    <mergeCell ref="A1356:B1356"/>
    <mergeCell ref="C1356:D1356"/>
    <mergeCell ref="I1356:K1356"/>
    <mergeCell ref="L1356:M1356"/>
    <mergeCell ref="N1356:P1356"/>
    <mergeCell ref="A1357:B1357"/>
    <mergeCell ref="C1357:D1357"/>
    <mergeCell ref="I1357:K1357"/>
    <mergeCell ref="L1357:M1357"/>
    <mergeCell ref="N1357:P1357"/>
    <mergeCell ref="A1354:B1354"/>
    <mergeCell ref="C1354:D1354"/>
    <mergeCell ref="I1354:K1354"/>
    <mergeCell ref="L1354:M1354"/>
    <mergeCell ref="N1354:P1354"/>
    <mergeCell ref="A1355:B1355"/>
    <mergeCell ref="C1355:D1355"/>
    <mergeCell ref="I1355:K1355"/>
    <mergeCell ref="L1355:M1355"/>
    <mergeCell ref="N1355:P1355"/>
    <mergeCell ref="A1360:B1360"/>
    <mergeCell ref="C1360:D1360"/>
    <mergeCell ref="I1360:K1360"/>
    <mergeCell ref="L1360:M1360"/>
    <mergeCell ref="N1360:P1360"/>
    <mergeCell ref="A1361:B1361"/>
    <mergeCell ref="C1361:D1361"/>
    <mergeCell ref="I1361:K1361"/>
    <mergeCell ref="L1361:M1361"/>
    <mergeCell ref="N1361:P1361"/>
    <mergeCell ref="A1358:B1358"/>
    <mergeCell ref="C1358:D1358"/>
    <mergeCell ref="I1358:K1358"/>
    <mergeCell ref="L1358:M1358"/>
    <mergeCell ref="N1358:P1358"/>
    <mergeCell ref="A1359:B1359"/>
    <mergeCell ref="C1359:D1359"/>
    <mergeCell ref="I1359:K1359"/>
    <mergeCell ref="L1359:M1359"/>
    <mergeCell ref="N1359:P1359"/>
    <mergeCell ref="A1364:B1364"/>
    <mergeCell ref="C1364:D1364"/>
    <mergeCell ref="I1364:K1364"/>
    <mergeCell ref="L1364:M1364"/>
    <mergeCell ref="N1364:P1364"/>
    <mergeCell ref="A1365:B1365"/>
    <mergeCell ref="C1365:D1365"/>
    <mergeCell ref="I1365:K1365"/>
    <mergeCell ref="L1365:M1365"/>
    <mergeCell ref="N1365:P1365"/>
    <mergeCell ref="A1362:B1362"/>
    <mergeCell ref="C1362:D1362"/>
    <mergeCell ref="I1362:K1362"/>
    <mergeCell ref="L1362:M1362"/>
    <mergeCell ref="N1362:P1362"/>
    <mergeCell ref="A1363:B1363"/>
    <mergeCell ref="C1363:D1363"/>
    <mergeCell ref="I1363:K1363"/>
    <mergeCell ref="L1363:M1363"/>
    <mergeCell ref="N1363:P1363"/>
    <mergeCell ref="A1368:B1368"/>
    <mergeCell ref="C1368:D1368"/>
    <mergeCell ref="I1368:K1368"/>
    <mergeCell ref="L1368:M1368"/>
    <mergeCell ref="N1368:P1368"/>
    <mergeCell ref="A1369:B1369"/>
    <mergeCell ref="C1369:D1369"/>
    <mergeCell ref="I1369:K1369"/>
    <mergeCell ref="L1369:M1369"/>
    <mergeCell ref="N1369:P1369"/>
    <mergeCell ref="A1366:B1366"/>
    <mergeCell ref="C1366:D1366"/>
    <mergeCell ref="I1366:K1366"/>
    <mergeCell ref="L1366:M1366"/>
    <mergeCell ref="N1366:P1366"/>
    <mergeCell ref="A1367:B1367"/>
    <mergeCell ref="C1367:D1367"/>
    <mergeCell ref="I1367:K1367"/>
    <mergeCell ref="L1367:M1367"/>
    <mergeCell ref="N1367:P1367"/>
    <mergeCell ref="A1372:B1372"/>
    <mergeCell ref="C1372:D1372"/>
    <mergeCell ref="I1372:K1372"/>
    <mergeCell ref="L1372:M1372"/>
    <mergeCell ref="N1372:P1372"/>
    <mergeCell ref="A1373:B1373"/>
    <mergeCell ref="C1373:D1373"/>
    <mergeCell ref="I1373:K1373"/>
    <mergeCell ref="L1373:M1373"/>
    <mergeCell ref="N1373:P1373"/>
    <mergeCell ref="A1370:B1370"/>
    <mergeCell ref="C1370:D1370"/>
    <mergeCell ref="I1370:K1370"/>
    <mergeCell ref="L1370:M1370"/>
    <mergeCell ref="N1370:P1370"/>
    <mergeCell ref="A1371:B1371"/>
    <mergeCell ref="C1371:D1371"/>
    <mergeCell ref="I1371:K1371"/>
    <mergeCell ref="L1371:M1371"/>
    <mergeCell ref="N1371:P1371"/>
    <mergeCell ref="A1376:B1376"/>
    <mergeCell ref="C1376:D1376"/>
    <mergeCell ref="I1376:K1376"/>
    <mergeCell ref="L1376:M1376"/>
    <mergeCell ref="N1376:P1376"/>
    <mergeCell ref="A1377:B1377"/>
    <mergeCell ref="C1377:D1377"/>
    <mergeCell ref="I1377:K1377"/>
    <mergeCell ref="L1377:M1377"/>
    <mergeCell ref="N1377:P1377"/>
    <mergeCell ref="A1374:B1374"/>
    <mergeCell ref="C1374:D1374"/>
    <mergeCell ref="I1374:K1374"/>
    <mergeCell ref="L1374:M1374"/>
    <mergeCell ref="N1374:P1374"/>
    <mergeCell ref="A1375:B1375"/>
    <mergeCell ref="C1375:D1375"/>
    <mergeCell ref="I1375:K1375"/>
    <mergeCell ref="L1375:M1375"/>
    <mergeCell ref="N1375:P1375"/>
    <mergeCell ref="A1380:B1380"/>
    <mergeCell ref="C1380:D1380"/>
    <mergeCell ref="I1380:K1380"/>
    <mergeCell ref="L1380:M1380"/>
    <mergeCell ref="N1380:P1380"/>
    <mergeCell ref="A1381:B1381"/>
    <mergeCell ref="C1381:D1381"/>
    <mergeCell ref="I1381:K1381"/>
    <mergeCell ref="L1381:M1381"/>
    <mergeCell ref="N1381:P1381"/>
    <mergeCell ref="A1378:B1378"/>
    <mergeCell ref="C1378:D1378"/>
    <mergeCell ref="I1378:K1378"/>
    <mergeCell ref="L1378:M1378"/>
    <mergeCell ref="N1378:P1378"/>
    <mergeCell ref="A1379:B1379"/>
    <mergeCell ref="C1379:D1379"/>
    <mergeCell ref="I1379:K1379"/>
    <mergeCell ref="L1379:M1379"/>
    <mergeCell ref="N1379:P1379"/>
    <mergeCell ref="A1384:B1384"/>
    <mergeCell ref="C1384:D1384"/>
    <mergeCell ref="I1384:K1384"/>
    <mergeCell ref="L1384:M1384"/>
    <mergeCell ref="N1384:P1384"/>
    <mergeCell ref="A1385:B1385"/>
    <mergeCell ref="C1385:D1385"/>
    <mergeCell ref="I1385:K1385"/>
    <mergeCell ref="L1385:M1385"/>
    <mergeCell ref="N1385:P1385"/>
    <mergeCell ref="A1382:B1382"/>
    <mergeCell ref="C1382:D1382"/>
    <mergeCell ref="I1382:K1382"/>
    <mergeCell ref="L1382:M1382"/>
    <mergeCell ref="N1382:P1382"/>
    <mergeCell ref="A1383:B1383"/>
    <mergeCell ref="C1383:D1383"/>
    <mergeCell ref="I1383:K1383"/>
    <mergeCell ref="L1383:M1383"/>
    <mergeCell ref="N1383:P1383"/>
    <mergeCell ref="A1388:B1388"/>
    <mergeCell ref="C1388:D1388"/>
    <mergeCell ref="I1388:K1388"/>
    <mergeCell ref="L1388:M1388"/>
    <mergeCell ref="N1388:P1388"/>
    <mergeCell ref="A1389:B1389"/>
    <mergeCell ref="C1389:D1389"/>
    <mergeCell ref="I1389:K1389"/>
    <mergeCell ref="L1389:M1389"/>
    <mergeCell ref="N1389:P1389"/>
    <mergeCell ref="A1386:B1386"/>
    <mergeCell ref="C1386:D1386"/>
    <mergeCell ref="I1386:K1386"/>
    <mergeCell ref="L1386:M1386"/>
    <mergeCell ref="N1386:P1386"/>
    <mergeCell ref="A1387:B1387"/>
    <mergeCell ref="C1387:D1387"/>
    <mergeCell ref="I1387:K1387"/>
    <mergeCell ref="L1387:M1387"/>
    <mergeCell ref="N1387:P1387"/>
    <mergeCell ref="A1392:B1392"/>
    <mergeCell ref="C1392:D1392"/>
    <mergeCell ref="I1392:K1392"/>
    <mergeCell ref="L1392:M1392"/>
    <mergeCell ref="N1392:P1392"/>
    <mergeCell ref="A1393:B1393"/>
    <mergeCell ref="C1393:D1393"/>
    <mergeCell ref="I1393:K1393"/>
    <mergeCell ref="L1393:M1393"/>
    <mergeCell ref="N1393:P1393"/>
    <mergeCell ref="A1390:B1390"/>
    <mergeCell ref="C1390:D1390"/>
    <mergeCell ref="I1390:K1390"/>
    <mergeCell ref="L1390:M1390"/>
    <mergeCell ref="N1390:P1390"/>
    <mergeCell ref="A1391:B1391"/>
    <mergeCell ref="C1391:D1391"/>
    <mergeCell ref="I1391:K1391"/>
    <mergeCell ref="L1391:M1391"/>
    <mergeCell ref="N1391:P1391"/>
    <mergeCell ref="A1396:B1396"/>
    <mergeCell ref="C1396:D1396"/>
    <mergeCell ref="I1396:K1396"/>
    <mergeCell ref="L1396:M1396"/>
    <mergeCell ref="N1396:P1396"/>
    <mergeCell ref="A1397:B1397"/>
    <mergeCell ref="C1397:D1397"/>
    <mergeCell ref="I1397:K1397"/>
    <mergeCell ref="L1397:M1397"/>
    <mergeCell ref="N1397:P1397"/>
    <mergeCell ref="A1394:B1394"/>
    <mergeCell ref="C1394:D1394"/>
    <mergeCell ref="I1394:K1394"/>
    <mergeCell ref="L1394:M1394"/>
    <mergeCell ref="N1394:P1394"/>
    <mergeCell ref="A1395:B1395"/>
    <mergeCell ref="C1395:D1395"/>
    <mergeCell ref="I1395:K1395"/>
    <mergeCell ref="L1395:M1395"/>
    <mergeCell ref="N1395:P1395"/>
    <mergeCell ref="A1400:B1400"/>
    <mergeCell ref="C1400:D1400"/>
    <mergeCell ref="I1400:K1400"/>
    <mergeCell ref="L1400:M1400"/>
    <mergeCell ref="N1400:P1400"/>
    <mergeCell ref="A1401:B1401"/>
    <mergeCell ref="C1401:D1401"/>
    <mergeCell ref="I1401:K1401"/>
    <mergeCell ref="L1401:M1401"/>
    <mergeCell ref="N1401:P1401"/>
    <mergeCell ref="A1398:B1398"/>
    <mergeCell ref="C1398:D1398"/>
    <mergeCell ref="I1398:K1398"/>
    <mergeCell ref="L1398:M1398"/>
    <mergeCell ref="N1398:P1398"/>
    <mergeCell ref="A1399:B1399"/>
    <mergeCell ref="C1399:D1399"/>
    <mergeCell ref="I1399:K1399"/>
    <mergeCell ref="L1399:M1399"/>
    <mergeCell ref="N1399:P1399"/>
    <mergeCell ref="A1404:B1404"/>
    <mergeCell ref="C1404:D1404"/>
    <mergeCell ref="I1404:K1404"/>
    <mergeCell ref="L1404:M1404"/>
    <mergeCell ref="N1404:P1404"/>
    <mergeCell ref="A1405:B1405"/>
    <mergeCell ref="C1405:D1405"/>
    <mergeCell ref="I1405:K1405"/>
    <mergeCell ref="L1405:M1405"/>
    <mergeCell ref="N1405:P1405"/>
    <mergeCell ref="A1402:B1402"/>
    <mergeCell ref="C1402:D1402"/>
    <mergeCell ref="I1402:K1402"/>
    <mergeCell ref="L1402:M1402"/>
    <mergeCell ref="N1402:P1402"/>
    <mergeCell ref="A1403:B1403"/>
    <mergeCell ref="C1403:D1403"/>
    <mergeCell ref="I1403:K1403"/>
    <mergeCell ref="L1403:M1403"/>
    <mergeCell ref="N1403:P1403"/>
    <mergeCell ref="A1408:B1408"/>
    <mergeCell ref="C1408:D1408"/>
    <mergeCell ref="I1408:K1408"/>
    <mergeCell ref="L1408:M1408"/>
    <mergeCell ref="N1408:P1408"/>
    <mergeCell ref="A1409:B1409"/>
    <mergeCell ref="C1409:D1409"/>
    <mergeCell ref="I1409:K1409"/>
    <mergeCell ref="L1409:M1409"/>
    <mergeCell ref="N1409:P1409"/>
    <mergeCell ref="A1406:B1406"/>
    <mergeCell ref="C1406:D1406"/>
    <mergeCell ref="I1406:K1406"/>
    <mergeCell ref="L1406:M1406"/>
    <mergeCell ref="N1406:P1406"/>
    <mergeCell ref="A1407:B1407"/>
    <mergeCell ref="C1407:D1407"/>
    <mergeCell ref="I1407:K1407"/>
    <mergeCell ref="L1407:M1407"/>
    <mergeCell ref="N1407:P1407"/>
    <mergeCell ref="D1414:I1414"/>
    <mergeCell ref="K1414:N1414"/>
    <mergeCell ref="I1415:K1415"/>
    <mergeCell ref="L1415:M1415"/>
    <mergeCell ref="N1415:O1415"/>
    <mergeCell ref="A1412:H1412"/>
    <mergeCell ref="I1412:K1412"/>
    <mergeCell ref="L1412:M1412"/>
    <mergeCell ref="N1412:P1412"/>
    <mergeCell ref="D1413:F1413"/>
    <mergeCell ref="G1413:I1413"/>
    <mergeCell ref="K1413:N1413"/>
    <mergeCell ref="A1410:B1410"/>
    <mergeCell ref="C1410:D1410"/>
    <mergeCell ref="I1410:K1410"/>
    <mergeCell ref="L1410:M1410"/>
    <mergeCell ref="N1410:P1410"/>
    <mergeCell ref="A1411:B1411"/>
    <mergeCell ref="C1411:D1411"/>
    <mergeCell ref="I1411:K1411"/>
    <mergeCell ref="L1411:M1411"/>
    <mergeCell ref="N1411:P1411"/>
  </mergeCells>
  <pageMargins left="1.2598425196850394" right="0.23622047244094491" top="0.70866141732283472" bottom="0.70866141732283472" header="0" footer="0.19685039370078741"/>
  <pageSetup paperSize="9" scale="57" firstPageNumber="66" fitToHeight="0" orientation="portrait" useFirstPageNumber="1" horizontalDpi="300" verticalDpi="300" r:id="rId1"/>
  <headerFooter alignWithMargins="0">
    <oddFooter>Страница &amp;P</oddFooter>
  </headerFooter>
  <ignoredErrors>
    <ignoredError sqref="C7:G1411 H14:H14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1"/>
  <sheetViews>
    <sheetView view="pageLayout" topLeftCell="A1047" zoomScaleNormal="100" workbookViewId="0">
      <selection activeCell="H6" sqref="H6:J6"/>
    </sheetView>
  </sheetViews>
  <sheetFormatPr defaultRowHeight="12.75" x14ac:dyDescent="0.2"/>
  <cols>
    <col min="1" max="1" width="15.28515625" style="41" customWidth="1"/>
    <col min="2" max="2" width="35.85546875" style="41" customWidth="1"/>
    <col min="3" max="3" width="6.7109375" style="41" customWidth="1"/>
    <col min="4" max="4" width="13" style="41" customWidth="1"/>
    <col min="5" max="5" width="7.140625" style="41" customWidth="1"/>
    <col min="6" max="6" width="6.140625" style="41" customWidth="1"/>
    <col min="7" max="7" width="14.5703125" style="41" customWidth="1"/>
    <col min="8" max="8" width="5.42578125" style="41" customWidth="1"/>
    <col min="9" max="9" width="3" style="41" customWidth="1"/>
    <col min="10" max="10" width="11.7109375" style="41" customWidth="1"/>
    <col min="11" max="11" width="6.85546875" style="41" customWidth="1"/>
    <col min="12" max="12" width="8.28515625" style="41" customWidth="1"/>
    <col min="13" max="13" width="5.42578125" style="41" customWidth="1"/>
    <col min="14" max="14" width="3.140625" style="41" customWidth="1"/>
    <col min="15" max="15" width="15.85546875" style="41" customWidth="1"/>
    <col min="16" max="256" width="9.140625" style="41"/>
    <col min="257" max="257" width="15.28515625" style="41" customWidth="1"/>
    <col min="258" max="258" width="35.85546875" style="41" customWidth="1"/>
    <col min="259" max="259" width="6.7109375" style="41" customWidth="1"/>
    <col min="260" max="260" width="13" style="41" customWidth="1"/>
    <col min="261" max="261" width="7.140625" style="41" customWidth="1"/>
    <col min="262" max="262" width="6.140625" style="41" customWidth="1"/>
    <col min="263" max="263" width="14.5703125" style="41" customWidth="1"/>
    <col min="264" max="264" width="5.42578125" style="41" customWidth="1"/>
    <col min="265" max="265" width="3" style="41" customWidth="1"/>
    <col min="266" max="266" width="11.7109375" style="41" customWidth="1"/>
    <col min="267" max="267" width="6.85546875" style="41" customWidth="1"/>
    <col min="268" max="268" width="8.28515625" style="41" customWidth="1"/>
    <col min="269" max="269" width="5.42578125" style="41" customWidth="1"/>
    <col min="270" max="270" width="3.140625" style="41" customWidth="1"/>
    <col min="271" max="271" width="15.85546875" style="41" customWidth="1"/>
    <col min="272" max="512" width="9.140625" style="41"/>
    <col min="513" max="513" width="15.28515625" style="41" customWidth="1"/>
    <col min="514" max="514" width="35.85546875" style="41" customWidth="1"/>
    <col min="515" max="515" width="6.7109375" style="41" customWidth="1"/>
    <col min="516" max="516" width="13" style="41" customWidth="1"/>
    <col min="517" max="517" width="7.140625" style="41" customWidth="1"/>
    <col min="518" max="518" width="6.140625" style="41" customWidth="1"/>
    <col min="519" max="519" width="14.5703125" style="41" customWidth="1"/>
    <col min="520" max="520" width="5.42578125" style="41" customWidth="1"/>
    <col min="521" max="521" width="3" style="41" customWidth="1"/>
    <col min="522" max="522" width="11.7109375" style="41" customWidth="1"/>
    <col min="523" max="523" width="6.85546875" style="41" customWidth="1"/>
    <col min="524" max="524" width="8.28515625" style="41" customWidth="1"/>
    <col min="525" max="525" width="5.42578125" style="41" customWidth="1"/>
    <col min="526" max="526" width="3.140625" style="41" customWidth="1"/>
    <col min="527" max="527" width="15.85546875" style="41" customWidth="1"/>
    <col min="528" max="768" width="9.140625" style="41"/>
    <col min="769" max="769" width="15.28515625" style="41" customWidth="1"/>
    <col min="770" max="770" width="35.85546875" style="41" customWidth="1"/>
    <col min="771" max="771" width="6.7109375" style="41" customWidth="1"/>
    <col min="772" max="772" width="13" style="41" customWidth="1"/>
    <col min="773" max="773" width="7.140625" style="41" customWidth="1"/>
    <col min="774" max="774" width="6.140625" style="41" customWidth="1"/>
    <col min="775" max="775" width="14.5703125" style="41" customWidth="1"/>
    <col min="776" max="776" width="5.42578125" style="41" customWidth="1"/>
    <col min="777" max="777" width="3" style="41" customWidth="1"/>
    <col min="778" max="778" width="11.7109375" style="41" customWidth="1"/>
    <col min="779" max="779" width="6.85546875" style="41" customWidth="1"/>
    <col min="780" max="780" width="8.28515625" style="41" customWidth="1"/>
    <col min="781" max="781" width="5.42578125" style="41" customWidth="1"/>
    <col min="782" max="782" width="3.140625" style="41" customWidth="1"/>
    <col min="783" max="783" width="15.85546875" style="41" customWidth="1"/>
    <col min="784" max="1024" width="9.140625" style="41"/>
    <col min="1025" max="1025" width="15.28515625" style="41" customWidth="1"/>
    <col min="1026" max="1026" width="35.85546875" style="41" customWidth="1"/>
    <col min="1027" max="1027" width="6.7109375" style="41" customWidth="1"/>
    <col min="1028" max="1028" width="13" style="41" customWidth="1"/>
    <col min="1029" max="1029" width="7.140625" style="41" customWidth="1"/>
    <col min="1030" max="1030" width="6.140625" style="41" customWidth="1"/>
    <col min="1031" max="1031" width="14.5703125" style="41" customWidth="1"/>
    <col min="1032" max="1032" width="5.42578125" style="41" customWidth="1"/>
    <col min="1033" max="1033" width="3" style="41" customWidth="1"/>
    <col min="1034" max="1034" width="11.7109375" style="41" customWidth="1"/>
    <col min="1035" max="1035" width="6.85546875" style="41" customWidth="1"/>
    <col min="1036" max="1036" width="8.28515625" style="41" customWidth="1"/>
    <col min="1037" max="1037" width="5.42578125" style="41" customWidth="1"/>
    <col min="1038" max="1038" width="3.140625" style="41" customWidth="1"/>
    <col min="1039" max="1039" width="15.85546875" style="41" customWidth="1"/>
    <col min="1040" max="1280" width="9.140625" style="41"/>
    <col min="1281" max="1281" width="15.28515625" style="41" customWidth="1"/>
    <col min="1282" max="1282" width="35.85546875" style="41" customWidth="1"/>
    <col min="1283" max="1283" width="6.7109375" style="41" customWidth="1"/>
    <col min="1284" max="1284" width="13" style="41" customWidth="1"/>
    <col min="1285" max="1285" width="7.140625" style="41" customWidth="1"/>
    <col min="1286" max="1286" width="6.140625" style="41" customWidth="1"/>
    <col min="1287" max="1287" width="14.5703125" style="41" customWidth="1"/>
    <col min="1288" max="1288" width="5.42578125" style="41" customWidth="1"/>
    <col min="1289" max="1289" width="3" style="41" customWidth="1"/>
    <col min="1290" max="1290" width="11.7109375" style="41" customWidth="1"/>
    <col min="1291" max="1291" width="6.85546875" style="41" customWidth="1"/>
    <col min="1292" max="1292" width="8.28515625" style="41" customWidth="1"/>
    <col min="1293" max="1293" width="5.42578125" style="41" customWidth="1"/>
    <col min="1294" max="1294" width="3.140625" style="41" customWidth="1"/>
    <col min="1295" max="1295" width="15.85546875" style="41" customWidth="1"/>
    <col min="1296" max="1536" width="9.140625" style="41"/>
    <col min="1537" max="1537" width="15.28515625" style="41" customWidth="1"/>
    <col min="1538" max="1538" width="35.85546875" style="41" customWidth="1"/>
    <col min="1539" max="1539" width="6.7109375" style="41" customWidth="1"/>
    <col min="1540" max="1540" width="13" style="41" customWidth="1"/>
    <col min="1541" max="1541" width="7.140625" style="41" customWidth="1"/>
    <col min="1542" max="1542" width="6.140625" style="41" customWidth="1"/>
    <col min="1543" max="1543" width="14.5703125" style="41" customWidth="1"/>
    <col min="1544" max="1544" width="5.42578125" style="41" customWidth="1"/>
    <col min="1545" max="1545" width="3" style="41" customWidth="1"/>
    <col min="1546" max="1546" width="11.7109375" style="41" customWidth="1"/>
    <col min="1547" max="1547" width="6.85546875" style="41" customWidth="1"/>
    <col min="1548" max="1548" width="8.28515625" style="41" customWidth="1"/>
    <col min="1549" max="1549" width="5.42578125" style="41" customWidth="1"/>
    <col min="1550" max="1550" width="3.140625" style="41" customWidth="1"/>
    <col min="1551" max="1551" width="15.85546875" style="41" customWidth="1"/>
    <col min="1552" max="1792" width="9.140625" style="41"/>
    <col min="1793" max="1793" width="15.28515625" style="41" customWidth="1"/>
    <col min="1794" max="1794" width="35.85546875" style="41" customWidth="1"/>
    <col min="1795" max="1795" width="6.7109375" style="41" customWidth="1"/>
    <col min="1796" max="1796" width="13" style="41" customWidth="1"/>
    <col min="1797" max="1797" width="7.140625" style="41" customWidth="1"/>
    <col min="1798" max="1798" width="6.140625" style="41" customWidth="1"/>
    <col min="1799" max="1799" width="14.5703125" style="41" customWidth="1"/>
    <col min="1800" max="1800" width="5.42578125" style="41" customWidth="1"/>
    <col min="1801" max="1801" width="3" style="41" customWidth="1"/>
    <col min="1802" max="1802" width="11.7109375" style="41" customWidth="1"/>
    <col min="1803" max="1803" width="6.85546875" style="41" customWidth="1"/>
    <col min="1804" max="1804" width="8.28515625" style="41" customWidth="1"/>
    <col min="1805" max="1805" width="5.42578125" style="41" customWidth="1"/>
    <col min="1806" max="1806" width="3.140625" style="41" customWidth="1"/>
    <col min="1807" max="1807" width="15.85546875" style="41" customWidth="1"/>
    <col min="1808" max="2048" width="9.140625" style="41"/>
    <col min="2049" max="2049" width="15.28515625" style="41" customWidth="1"/>
    <col min="2050" max="2050" width="35.85546875" style="41" customWidth="1"/>
    <col min="2051" max="2051" width="6.7109375" style="41" customWidth="1"/>
    <col min="2052" max="2052" width="13" style="41" customWidth="1"/>
    <col min="2053" max="2053" width="7.140625" style="41" customWidth="1"/>
    <col min="2054" max="2054" width="6.140625" style="41" customWidth="1"/>
    <col min="2055" max="2055" width="14.5703125" style="41" customWidth="1"/>
    <col min="2056" max="2056" width="5.42578125" style="41" customWidth="1"/>
    <col min="2057" max="2057" width="3" style="41" customWidth="1"/>
    <col min="2058" max="2058" width="11.7109375" style="41" customWidth="1"/>
    <col min="2059" max="2059" width="6.85546875" style="41" customWidth="1"/>
    <col min="2060" max="2060" width="8.28515625" style="41" customWidth="1"/>
    <col min="2061" max="2061" width="5.42578125" style="41" customWidth="1"/>
    <col min="2062" max="2062" width="3.140625" style="41" customWidth="1"/>
    <col min="2063" max="2063" width="15.85546875" style="41" customWidth="1"/>
    <col min="2064" max="2304" width="9.140625" style="41"/>
    <col min="2305" max="2305" width="15.28515625" style="41" customWidth="1"/>
    <col min="2306" max="2306" width="35.85546875" style="41" customWidth="1"/>
    <col min="2307" max="2307" width="6.7109375" style="41" customWidth="1"/>
    <col min="2308" max="2308" width="13" style="41" customWidth="1"/>
    <col min="2309" max="2309" width="7.140625" style="41" customWidth="1"/>
    <col min="2310" max="2310" width="6.140625" style="41" customWidth="1"/>
    <col min="2311" max="2311" width="14.5703125" style="41" customWidth="1"/>
    <col min="2312" max="2312" width="5.42578125" style="41" customWidth="1"/>
    <col min="2313" max="2313" width="3" style="41" customWidth="1"/>
    <col min="2314" max="2314" width="11.7109375" style="41" customWidth="1"/>
    <col min="2315" max="2315" width="6.85546875" style="41" customWidth="1"/>
    <col min="2316" max="2316" width="8.28515625" style="41" customWidth="1"/>
    <col min="2317" max="2317" width="5.42578125" style="41" customWidth="1"/>
    <col min="2318" max="2318" width="3.140625" style="41" customWidth="1"/>
    <col min="2319" max="2319" width="15.85546875" style="41" customWidth="1"/>
    <col min="2320" max="2560" width="9.140625" style="41"/>
    <col min="2561" max="2561" width="15.28515625" style="41" customWidth="1"/>
    <col min="2562" max="2562" width="35.85546875" style="41" customWidth="1"/>
    <col min="2563" max="2563" width="6.7109375" style="41" customWidth="1"/>
    <col min="2564" max="2564" width="13" style="41" customWidth="1"/>
    <col min="2565" max="2565" width="7.140625" style="41" customWidth="1"/>
    <col min="2566" max="2566" width="6.140625" style="41" customWidth="1"/>
    <col min="2567" max="2567" width="14.5703125" style="41" customWidth="1"/>
    <col min="2568" max="2568" width="5.42578125" style="41" customWidth="1"/>
    <col min="2569" max="2569" width="3" style="41" customWidth="1"/>
    <col min="2570" max="2570" width="11.7109375" style="41" customWidth="1"/>
    <col min="2571" max="2571" width="6.85546875" style="41" customWidth="1"/>
    <col min="2572" max="2572" width="8.28515625" style="41" customWidth="1"/>
    <col min="2573" max="2573" width="5.42578125" style="41" customWidth="1"/>
    <col min="2574" max="2574" width="3.140625" style="41" customWidth="1"/>
    <col min="2575" max="2575" width="15.85546875" style="41" customWidth="1"/>
    <col min="2576" max="2816" width="9.140625" style="41"/>
    <col min="2817" max="2817" width="15.28515625" style="41" customWidth="1"/>
    <col min="2818" max="2818" width="35.85546875" style="41" customWidth="1"/>
    <col min="2819" max="2819" width="6.7109375" style="41" customWidth="1"/>
    <col min="2820" max="2820" width="13" style="41" customWidth="1"/>
    <col min="2821" max="2821" width="7.140625" style="41" customWidth="1"/>
    <col min="2822" max="2822" width="6.140625" style="41" customWidth="1"/>
    <col min="2823" max="2823" width="14.5703125" style="41" customWidth="1"/>
    <col min="2824" max="2824" width="5.42578125" style="41" customWidth="1"/>
    <col min="2825" max="2825" width="3" style="41" customWidth="1"/>
    <col min="2826" max="2826" width="11.7109375" style="41" customWidth="1"/>
    <col min="2827" max="2827" width="6.85546875" style="41" customWidth="1"/>
    <col min="2828" max="2828" width="8.28515625" style="41" customWidth="1"/>
    <col min="2829" max="2829" width="5.42578125" style="41" customWidth="1"/>
    <col min="2830" max="2830" width="3.140625" style="41" customWidth="1"/>
    <col min="2831" max="2831" width="15.85546875" style="41" customWidth="1"/>
    <col min="2832" max="3072" width="9.140625" style="41"/>
    <col min="3073" max="3073" width="15.28515625" style="41" customWidth="1"/>
    <col min="3074" max="3074" width="35.85546875" style="41" customWidth="1"/>
    <col min="3075" max="3075" width="6.7109375" style="41" customWidth="1"/>
    <col min="3076" max="3076" width="13" style="41" customWidth="1"/>
    <col min="3077" max="3077" width="7.140625" style="41" customWidth="1"/>
    <col min="3078" max="3078" width="6.140625" style="41" customWidth="1"/>
    <col min="3079" max="3079" width="14.5703125" style="41" customWidth="1"/>
    <col min="3080" max="3080" width="5.42578125" style="41" customWidth="1"/>
    <col min="3081" max="3081" width="3" style="41" customWidth="1"/>
    <col min="3082" max="3082" width="11.7109375" style="41" customWidth="1"/>
    <col min="3083" max="3083" width="6.85546875" style="41" customWidth="1"/>
    <col min="3084" max="3084" width="8.28515625" style="41" customWidth="1"/>
    <col min="3085" max="3085" width="5.42578125" style="41" customWidth="1"/>
    <col min="3086" max="3086" width="3.140625" style="41" customWidth="1"/>
    <col min="3087" max="3087" width="15.85546875" style="41" customWidth="1"/>
    <col min="3088" max="3328" width="9.140625" style="41"/>
    <col min="3329" max="3329" width="15.28515625" style="41" customWidth="1"/>
    <col min="3330" max="3330" width="35.85546875" style="41" customWidth="1"/>
    <col min="3331" max="3331" width="6.7109375" style="41" customWidth="1"/>
    <col min="3332" max="3332" width="13" style="41" customWidth="1"/>
    <col min="3333" max="3333" width="7.140625" style="41" customWidth="1"/>
    <col min="3334" max="3334" width="6.140625" style="41" customWidth="1"/>
    <col min="3335" max="3335" width="14.5703125" style="41" customWidth="1"/>
    <col min="3336" max="3336" width="5.42578125" style="41" customWidth="1"/>
    <col min="3337" max="3337" width="3" style="41" customWidth="1"/>
    <col min="3338" max="3338" width="11.7109375" style="41" customWidth="1"/>
    <col min="3339" max="3339" width="6.85546875" style="41" customWidth="1"/>
    <col min="3340" max="3340" width="8.28515625" style="41" customWidth="1"/>
    <col min="3341" max="3341" width="5.42578125" style="41" customWidth="1"/>
    <col min="3342" max="3342" width="3.140625" style="41" customWidth="1"/>
    <col min="3343" max="3343" width="15.85546875" style="41" customWidth="1"/>
    <col min="3344" max="3584" width="9.140625" style="41"/>
    <col min="3585" max="3585" width="15.28515625" style="41" customWidth="1"/>
    <col min="3586" max="3586" width="35.85546875" style="41" customWidth="1"/>
    <col min="3587" max="3587" width="6.7109375" style="41" customWidth="1"/>
    <col min="3588" max="3588" width="13" style="41" customWidth="1"/>
    <col min="3589" max="3589" width="7.140625" style="41" customWidth="1"/>
    <col min="3590" max="3590" width="6.140625" style="41" customWidth="1"/>
    <col min="3591" max="3591" width="14.5703125" style="41" customWidth="1"/>
    <col min="3592" max="3592" width="5.42578125" style="41" customWidth="1"/>
    <col min="3593" max="3593" width="3" style="41" customWidth="1"/>
    <col min="3594" max="3594" width="11.7109375" style="41" customWidth="1"/>
    <col min="3595" max="3595" width="6.85546875" style="41" customWidth="1"/>
    <col min="3596" max="3596" width="8.28515625" style="41" customWidth="1"/>
    <col min="3597" max="3597" width="5.42578125" style="41" customWidth="1"/>
    <col min="3598" max="3598" width="3.140625" style="41" customWidth="1"/>
    <col min="3599" max="3599" width="15.85546875" style="41" customWidth="1"/>
    <col min="3600" max="3840" width="9.140625" style="41"/>
    <col min="3841" max="3841" width="15.28515625" style="41" customWidth="1"/>
    <col min="3842" max="3842" width="35.85546875" style="41" customWidth="1"/>
    <col min="3843" max="3843" width="6.7109375" style="41" customWidth="1"/>
    <col min="3844" max="3844" width="13" style="41" customWidth="1"/>
    <col min="3845" max="3845" width="7.140625" style="41" customWidth="1"/>
    <col min="3846" max="3846" width="6.140625" style="41" customWidth="1"/>
    <col min="3847" max="3847" width="14.5703125" style="41" customWidth="1"/>
    <col min="3848" max="3848" width="5.42578125" style="41" customWidth="1"/>
    <col min="3849" max="3849" width="3" style="41" customWidth="1"/>
    <col min="3850" max="3850" width="11.7109375" style="41" customWidth="1"/>
    <col min="3851" max="3851" width="6.85546875" style="41" customWidth="1"/>
    <col min="3852" max="3852" width="8.28515625" style="41" customWidth="1"/>
    <col min="3853" max="3853" width="5.42578125" style="41" customWidth="1"/>
    <col min="3854" max="3854" width="3.140625" style="41" customWidth="1"/>
    <col min="3855" max="3855" width="15.85546875" style="41" customWidth="1"/>
    <col min="3856" max="4096" width="9.140625" style="41"/>
    <col min="4097" max="4097" width="15.28515625" style="41" customWidth="1"/>
    <col min="4098" max="4098" width="35.85546875" style="41" customWidth="1"/>
    <col min="4099" max="4099" width="6.7109375" style="41" customWidth="1"/>
    <col min="4100" max="4100" width="13" style="41" customWidth="1"/>
    <col min="4101" max="4101" width="7.140625" style="41" customWidth="1"/>
    <col min="4102" max="4102" width="6.140625" style="41" customWidth="1"/>
    <col min="4103" max="4103" width="14.5703125" style="41" customWidth="1"/>
    <col min="4104" max="4104" width="5.42578125" style="41" customWidth="1"/>
    <col min="4105" max="4105" width="3" style="41" customWidth="1"/>
    <col min="4106" max="4106" width="11.7109375" style="41" customWidth="1"/>
    <col min="4107" max="4107" width="6.85546875" style="41" customWidth="1"/>
    <col min="4108" max="4108" width="8.28515625" style="41" customWidth="1"/>
    <col min="4109" max="4109" width="5.42578125" style="41" customWidth="1"/>
    <col min="4110" max="4110" width="3.140625" style="41" customWidth="1"/>
    <col min="4111" max="4111" width="15.85546875" style="41" customWidth="1"/>
    <col min="4112" max="4352" width="9.140625" style="41"/>
    <col min="4353" max="4353" width="15.28515625" style="41" customWidth="1"/>
    <col min="4354" max="4354" width="35.85546875" style="41" customWidth="1"/>
    <col min="4355" max="4355" width="6.7109375" style="41" customWidth="1"/>
    <col min="4356" max="4356" width="13" style="41" customWidth="1"/>
    <col min="4357" max="4357" width="7.140625" style="41" customWidth="1"/>
    <col min="4358" max="4358" width="6.140625" style="41" customWidth="1"/>
    <col min="4359" max="4359" width="14.5703125" style="41" customWidth="1"/>
    <col min="4360" max="4360" width="5.42578125" style="41" customWidth="1"/>
    <col min="4361" max="4361" width="3" style="41" customWidth="1"/>
    <col min="4362" max="4362" width="11.7109375" style="41" customWidth="1"/>
    <col min="4363" max="4363" width="6.85546875" style="41" customWidth="1"/>
    <col min="4364" max="4364" width="8.28515625" style="41" customWidth="1"/>
    <col min="4365" max="4365" width="5.42578125" style="41" customWidth="1"/>
    <col min="4366" max="4366" width="3.140625" style="41" customWidth="1"/>
    <col min="4367" max="4367" width="15.85546875" style="41" customWidth="1"/>
    <col min="4368" max="4608" width="9.140625" style="41"/>
    <col min="4609" max="4609" width="15.28515625" style="41" customWidth="1"/>
    <col min="4610" max="4610" width="35.85546875" style="41" customWidth="1"/>
    <col min="4611" max="4611" width="6.7109375" style="41" customWidth="1"/>
    <col min="4612" max="4612" width="13" style="41" customWidth="1"/>
    <col min="4613" max="4613" width="7.140625" style="41" customWidth="1"/>
    <col min="4614" max="4614" width="6.140625" style="41" customWidth="1"/>
    <col min="4615" max="4615" width="14.5703125" style="41" customWidth="1"/>
    <col min="4616" max="4616" width="5.42578125" style="41" customWidth="1"/>
    <col min="4617" max="4617" width="3" style="41" customWidth="1"/>
    <col min="4618" max="4618" width="11.7109375" style="41" customWidth="1"/>
    <col min="4619" max="4619" width="6.85546875" style="41" customWidth="1"/>
    <col min="4620" max="4620" width="8.28515625" style="41" customWidth="1"/>
    <col min="4621" max="4621" width="5.42578125" style="41" customWidth="1"/>
    <col min="4622" max="4622" width="3.140625" style="41" customWidth="1"/>
    <col min="4623" max="4623" width="15.85546875" style="41" customWidth="1"/>
    <col min="4624" max="4864" width="9.140625" style="41"/>
    <col min="4865" max="4865" width="15.28515625" style="41" customWidth="1"/>
    <col min="4866" max="4866" width="35.85546875" style="41" customWidth="1"/>
    <col min="4867" max="4867" width="6.7109375" style="41" customWidth="1"/>
    <col min="4868" max="4868" width="13" style="41" customWidth="1"/>
    <col min="4869" max="4869" width="7.140625" style="41" customWidth="1"/>
    <col min="4870" max="4870" width="6.140625" style="41" customWidth="1"/>
    <col min="4871" max="4871" width="14.5703125" style="41" customWidth="1"/>
    <col min="4872" max="4872" width="5.42578125" style="41" customWidth="1"/>
    <col min="4873" max="4873" width="3" style="41" customWidth="1"/>
    <col min="4874" max="4874" width="11.7109375" style="41" customWidth="1"/>
    <col min="4875" max="4875" width="6.85546875" style="41" customWidth="1"/>
    <col min="4876" max="4876" width="8.28515625" style="41" customWidth="1"/>
    <col min="4877" max="4877" width="5.42578125" style="41" customWidth="1"/>
    <col min="4878" max="4878" width="3.140625" style="41" customWidth="1"/>
    <col min="4879" max="4879" width="15.85546875" style="41" customWidth="1"/>
    <col min="4880" max="5120" width="9.140625" style="41"/>
    <col min="5121" max="5121" width="15.28515625" style="41" customWidth="1"/>
    <col min="5122" max="5122" width="35.85546875" style="41" customWidth="1"/>
    <col min="5123" max="5123" width="6.7109375" style="41" customWidth="1"/>
    <col min="5124" max="5124" width="13" style="41" customWidth="1"/>
    <col min="5125" max="5125" width="7.140625" style="41" customWidth="1"/>
    <col min="5126" max="5126" width="6.140625" style="41" customWidth="1"/>
    <col min="5127" max="5127" width="14.5703125" style="41" customWidth="1"/>
    <col min="5128" max="5128" width="5.42578125" style="41" customWidth="1"/>
    <col min="5129" max="5129" width="3" style="41" customWidth="1"/>
    <col min="5130" max="5130" width="11.7109375" style="41" customWidth="1"/>
    <col min="5131" max="5131" width="6.85546875" style="41" customWidth="1"/>
    <col min="5132" max="5132" width="8.28515625" style="41" customWidth="1"/>
    <col min="5133" max="5133" width="5.42578125" style="41" customWidth="1"/>
    <col min="5134" max="5134" width="3.140625" style="41" customWidth="1"/>
    <col min="5135" max="5135" width="15.85546875" style="41" customWidth="1"/>
    <col min="5136" max="5376" width="9.140625" style="41"/>
    <col min="5377" max="5377" width="15.28515625" style="41" customWidth="1"/>
    <col min="5378" max="5378" width="35.85546875" style="41" customWidth="1"/>
    <col min="5379" max="5379" width="6.7109375" style="41" customWidth="1"/>
    <col min="5380" max="5380" width="13" style="41" customWidth="1"/>
    <col min="5381" max="5381" width="7.140625" style="41" customWidth="1"/>
    <col min="5382" max="5382" width="6.140625" style="41" customWidth="1"/>
    <col min="5383" max="5383" width="14.5703125" style="41" customWidth="1"/>
    <col min="5384" max="5384" width="5.42578125" style="41" customWidth="1"/>
    <col min="5385" max="5385" width="3" style="41" customWidth="1"/>
    <col min="5386" max="5386" width="11.7109375" style="41" customWidth="1"/>
    <col min="5387" max="5387" width="6.85546875" style="41" customWidth="1"/>
    <col min="5388" max="5388" width="8.28515625" style="41" customWidth="1"/>
    <col min="5389" max="5389" width="5.42578125" style="41" customWidth="1"/>
    <col min="5390" max="5390" width="3.140625" style="41" customWidth="1"/>
    <col min="5391" max="5391" width="15.85546875" style="41" customWidth="1"/>
    <col min="5392" max="5632" width="9.140625" style="41"/>
    <col min="5633" max="5633" width="15.28515625" style="41" customWidth="1"/>
    <col min="5634" max="5634" width="35.85546875" style="41" customWidth="1"/>
    <col min="5635" max="5635" width="6.7109375" style="41" customWidth="1"/>
    <col min="5636" max="5636" width="13" style="41" customWidth="1"/>
    <col min="5637" max="5637" width="7.140625" style="41" customWidth="1"/>
    <col min="5638" max="5638" width="6.140625" style="41" customWidth="1"/>
    <col min="5639" max="5639" width="14.5703125" style="41" customWidth="1"/>
    <col min="5640" max="5640" width="5.42578125" style="41" customWidth="1"/>
    <col min="5641" max="5641" width="3" style="41" customWidth="1"/>
    <col min="5642" max="5642" width="11.7109375" style="41" customWidth="1"/>
    <col min="5643" max="5643" width="6.85546875" style="41" customWidth="1"/>
    <col min="5644" max="5644" width="8.28515625" style="41" customWidth="1"/>
    <col min="5645" max="5645" width="5.42578125" style="41" customWidth="1"/>
    <col min="5646" max="5646" width="3.140625" style="41" customWidth="1"/>
    <col min="5647" max="5647" width="15.85546875" style="41" customWidth="1"/>
    <col min="5648" max="5888" width="9.140625" style="41"/>
    <col min="5889" max="5889" width="15.28515625" style="41" customWidth="1"/>
    <col min="5890" max="5890" width="35.85546875" style="41" customWidth="1"/>
    <col min="5891" max="5891" width="6.7109375" style="41" customWidth="1"/>
    <col min="5892" max="5892" width="13" style="41" customWidth="1"/>
    <col min="5893" max="5893" width="7.140625" style="41" customWidth="1"/>
    <col min="5894" max="5894" width="6.140625" style="41" customWidth="1"/>
    <col min="5895" max="5895" width="14.5703125" style="41" customWidth="1"/>
    <col min="5896" max="5896" width="5.42578125" style="41" customWidth="1"/>
    <col min="5897" max="5897" width="3" style="41" customWidth="1"/>
    <col min="5898" max="5898" width="11.7109375" style="41" customWidth="1"/>
    <col min="5899" max="5899" width="6.85546875" style="41" customWidth="1"/>
    <col min="5900" max="5900" width="8.28515625" style="41" customWidth="1"/>
    <col min="5901" max="5901" width="5.42578125" style="41" customWidth="1"/>
    <col min="5902" max="5902" width="3.140625" style="41" customWidth="1"/>
    <col min="5903" max="5903" width="15.85546875" style="41" customWidth="1"/>
    <col min="5904" max="6144" width="9.140625" style="41"/>
    <col min="6145" max="6145" width="15.28515625" style="41" customWidth="1"/>
    <col min="6146" max="6146" width="35.85546875" style="41" customWidth="1"/>
    <col min="6147" max="6147" width="6.7109375" style="41" customWidth="1"/>
    <col min="6148" max="6148" width="13" style="41" customWidth="1"/>
    <col min="6149" max="6149" width="7.140625" style="41" customWidth="1"/>
    <col min="6150" max="6150" width="6.140625" style="41" customWidth="1"/>
    <col min="6151" max="6151" width="14.5703125" style="41" customWidth="1"/>
    <col min="6152" max="6152" width="5.42578125" style="41" customWidth="1"/>
    <col min="6153" max="6153" width="3" style="41" customWidth="1"/>
    <col min="6154" max="6154" width="11.7109375" style="41" customWidth="1"/>
    <col min="6155" max="6155" width="6.85546875" style="41" customWidth="1"/>
    <col min="6156" max="6156" width="8.28515625" style="41" customWidth="1"/>
    <col min="6157" max="6157" width="5.42578125" style="41" customWidth="1"/>
    <col min="6158" max="6158" width="3.140625" style="41" customWidth="1"/>
    <col min="6159" max="6159" width="15.85546875" style="41" customWidth="1"/>
    <col min="6160" max="6400" width="9.140625" style="41"/>
    <col min="6401" max="6401" width="15.28515625" style="41" customWidth="1"/>
    <col min="6402" max="6402" width="35.85546875" style="41" customWidth="1"/>
    <col min="6403" max="6403" width="6.7109375" style="41" customWidth="1"/>
    <col min="6404" max="6404" width="13" style="41" customWidth="1"/>
    <col min="6405" max="6405" width="7.140625" style="41" customWidth="1"/>
    <col min="6406" max="6406" width="6.140625" style="41" customWidth="1"/>
    <col min="6407" max="6407" width="14.5703125" style="41" customWidth="1"/>
    <col min="6408" max="6408" width="5.42578125" style="41" customWidth="1"/>
    <col min="6409" max="6409" width="3" style="41" customWidth="1"/>
    <col min="6410" max="6410" width="11.7109375" style="41" customWidth="1"/>
    <col min="6411" max="6411" width="6.85546875" style="41" customWidth="1"/>
    <col min="6412" max="6412" width="8.28515625" style="41" customWidth="1"/>
    <col min="6413" max="6413" width="5.42578125" style="41" customWidth="1"/>
    <col min="6414" max="6414" width="3.140625" style="41" customWidth="1"/>
    <col min="6415" max="6415" width="15.85546875" style="41" customWidth="1"/>
    <col min="6416" max="6656" width="9.140625" style="41"/>
    <col min="6657" max="6657" width="15.28515625" style="41" customWidth="1"/>
    <col min="6658" max="6658" width="35.85546875" style="41" customWidth="1"/>
    <col min="6659" max="6659" width="6.7109375" style="41" customWidth="1"/>
    <col min="6660" max="6660" width="13" style="41" customWidth="1"/>
    <col min="6661" max="6661" width="7.140625" style="41" customWidth="1"/>
    <col min="6662" max="6662" width="6.140625" style="41" customWidth="1"/>
    <col min="6663" max="6663" width="14.5703125" style="41" customWidth="1"/>
    <col min="6664" max="6664" width="5.42578125" style="41" customWidth="1"/>
    <col min="6665" max="6665" width="3" style="41" customWidth="1"/>
    <col min="6666" max="6666" width="11.7109375" style="41" customWidth="1"/>
    <col min="6667" max="6667" width="6.85546875" style="41" customWidth="1"/>
    <col min="6668" max="6668" width="8.28515625" style="41" customWidth="1"/>
    <col min="6669" max="6669" width="5.42578125" style="41" customWidth="1"/>
    <col min="6670" max="6670" width="3.140625" style="41" customWidth="1"/>
    <col min="6671" max="6671" width="15.85546875" style="41" customWidth="1"/>
    <col min="6672" max="6912" width="9.140625" style="41"/>
    <col min="6913" max="6913" width="15.28515625" style="41" customWidth="1"/>
    <col min="6914" max="6914" width="35.85546875" style="41" customWidth="1"/>
    <col min="6915" max="6915" width="6.7109375" style="41" customWidth="1"/>
    <col min="6916" max="6916" width="13" style="41" customWidth="1"/>
    <col min="6917" max="6917" width="7.140625" style="41" customWidth="1"/>
    <col min="6918" max="6918" width="6.140625" style="41" customWidth="1"/>
    <col min="6919" max="6919" width="14.5703125" style="41" customWidth="1"/>
    <col min="6920" max="6920" width="5.42578125" style="41" customWidth="1"/>
    <col min="6921" max="6921" width="3" style="41" customWidth="1"/>
    <col min="6922" max="6922" width="11.7109375" style="41" customWidth="1"/>
    <col min="6923" max="6923" width="6.85546875" style="41" customWidth="1"/>
    <col min="6924" max="6924" width="8.28515625" style="41" customWidth="1"/>
    <col min="6925" max="6925" width="5.42578125" style="41" customWidth="1"/>
    <col min="6926" max="6926" width="3.140625" style="41" customWidth="1"/>
    <col min="6927" max="6927" width="15.85546875" style="41" customWidth="1"/>
    <col min="6928" max="7168" width="9.140625" style="41"/>
    <col min="7169" max="7169" width="15.28515625" style="41" customWidth="1"/>
    <col min="7170" max="7170" width="35.85546875" style="41" customWidth="1"/>
    <col min="7171" max="7171" width="6.7109375" style="41" customWidth="1"/>
    <col min="7172" max="7172" width="13" style="41" customWidth="1"/>
    <col min="7173" max="7173" width="7.140625" style="41" customWidth="1"/>
    <col min="7174" max="7174" width="6.140625" style="41" customWidth="1"/>
    <col min="7175" max="7175" width="14.5703125" style="41" customWidth="1"/>
    <col min="7176" max="7176" width="5.42578125" style="41" customWidth="1"/>
    <col min="7177" max="7177" width="3" style="41" customWidth="1"/>
    <col min="7178" max="7178" width="11.7109375" style="41" customWidth="1"/>
    <col min="7179" max="7179" width="6.85546875" style="41" customWidth="1"/>
    <col min="7180" max="7180" width="8.28515625" style="41" customWidth="1"/>
    <col min="7181" max="7181" width="5.42578125" style="41" customWidth="1"/>
    <col min="7182" max="7182" width="3.140625" style="41" customWidth="1"/>
    <col min="7183" max="7183" width="15.85546875" style="41" customWidth="1"/>
    <col min="7184" max="7424" width="9.140625" style="41"/>
    <col min="7425" max="7425" width="15.28515625" style="41" customWidth="1"/>
    <col min="7426" max="7426" width="35.85546875" style="41" customWidth="1"/>
    <col min="7427" max="7427" width="6.7109375" style="41" customWidth="1"/>
    <col min="7428" max="7428" width="13" style="41" customWidth="1"/>
    <col min="7429" max="7429" width="7.140625" style="41" customWidth="1"/>
    <col min="7430" max="7430" width="6.140625" style="41" customWidth="1"/>
    <col min="7431" max="7431" width="14.5703125" style="41" customWidth="1"/>
    <col min="7432" max="7432" width="5.42578125" style="41" customWidth="1"/>
    <col min="7433" max="7433" width="3" style="41" customWidth="1"/>
    <col min="7434" max="7434" width="11.7109375" style="41" customWidth="1"/>
    <col min="7435" max="7435" width="6.85546875" style="41" customWidth="1"/>
    <col min="7436" max="7436" width="8.28515625" style="41" customWidth="1"/>
    <col min="7437" max="7437" width="5.42578125" style="41" customWidth="1"/>
    <col min="7438" max="7438" width="3.140625" style="41" customWidth="1"/>
    <col min="7439" max="7439" width="15.85546875" style="41" customWidth="1"/>
    <col min="7440" max="7680" width="9.140625" style="41"/>
    <col min="7681" max="7681" width="15.28515625" style="41" customWidth="1"/>
    <col min="7682" max="7682" width="35.85546875" style="41" customWidth="1"/>
    <col min="7683" max="7683" width="6.7109375" style="41" customWidth="1"/>
    <col min="7684" max="7684" width="13" style="41" customWidth="1"/>
    <col min="7685" max="7685" width="7.140625" style="41" customWidth="1"/>
    <col min="7686" max="7686" width="6.140625" style="41" customWidth="1"/>
    <col min="7687" max="7687" width="14.5703125" style="41" customWidth="1"/>
    <col min="7688" max="7688" width="5.42578125" style="41" customWidth="1"/>
    <col min="7689" max="7689" width="3" style="41" customWidth="1"/>
    <col min="7690" max="7690" width="11.7109375" style="41" customWidth="1"/>
    <col min="7691" max="7691" width="6.85546875" style="41" customWidth="1"/>
    <col min="7692" max="7692" width="8.28515625" style="41" customWidth="1"/>
    <col min="7693" max="7693" width="5.42578125" style="41" customWidth="1"/>
    <col min="7694" max="7694" width="3.140625" style="41" customWidth="1"/>
    <col min="7695" max="7695" width="15.85546875" style="41" customWidth="1"/>
    <col min="7696" max="7936" width="9.140625" style="41"/>
    <col min="7937" max="7937" width="15.28515625" style="41" customWidth="1"/>
    <col min="7938" max="7938" width="35.85546875" style="41" customWidth="1"/>
    <col min="7939" max="7939" width="6.7109375" style="41" customWidth="1"/>
    <col min="7940" max="7940" width="13" style="41" customWidth="1"/>
    <col min="7941" max="7941" width="7.140625" style="41" customWidth="1"/>
    <col min="7942" max="7942" width="6.140625" style="41" customWidth="1"/>
    <col min="7943" max="7943" width="14.5703125" style="41" customWidth="1"/>
    <col min="7944" max="7944" width="5.42578125" style="41" customWidth="1"/>
    <col min="7945" max="7945" width="3" style="41" customWidth="1"/>
    <col min="7946" max="7946" width="11.7109375" style="41" customWidth="1"/>
    <col min="7947" max="7947" width="6.85546875" style="41" customWidth="1"/>
    <col min="7948" max="7948" width="8.28515625" style="41" customWidth="1"/>
    <col min="7949" max="7949" width="5.42578125" style="41" customWidth="1"/>
    <col min="7950" max="7950" width="3.140625" style="41" customWidth="1"/>
    <col min="7951" max="7951" width="15.85546875" style="41" customWidth="1"/>
    <col min="7952" max="8192" width="9.140625" style="41"/>
    <col min="8193" max="8193" width="15.28515625" style="41" customWidth="1"/>
    <col min="8194" max="8194" width="35.85546875" style="41" customWidth="1"/>
    <col min="8195" max="8195" width="6.7109375" style="41" customWidth="1"/>
    <col min="8196" max="8196" width="13" style="41" customWidth="1"/>
    <col min="8197" max="8197" width="7.140625" style="41" customWidth="1"/>
    <col min="8198" max="8198" width="6.140625" style="41" customWidth="1"/>
    <col min="8199" max="8199" width="14.5703125" style="41" customWidth="1"/>
    <col min="8200" max="8200" width="5.42578125" style="41" customWidth="1"/>
    <col min="8201" max="8201" width="3" style="41" customWidth="1"/>
    <col min="8202" max="8202" width="11.7109375" style="41" customWidth="1"/>
    <col min="8203" max="8203" width="6.85546875" style="41" customWidth="1"/>
    <col min="8204" max="8204" width="8.28515625" style="41" customWidth="1"/>
    <col min="8205" max="8205" width="5.42578125" style="41" customWidth="1"/>
    <col min="8206" max="8206" width="3.140625" style="41" customWidth="1"/>
    <col min="8207" max="8207" width="15.85546875" style="41" customWidth="1"/>
    <col min="8208" max="8448" width="9.140625" style="41"/>
    <col min="8449" max="8449" width="15.28515625" style="41" customWidth="1"/>
    <col min="8450" max="8450" width="35.85546875" style="41" customWidth="1"/>
    <col min="8451" max="8451" width="6.7109375" style="41" customWidth="1"/>
    <col min="8452" max="8452" width="13" style="41" customWidth="1"/>
    <col min="8453" max="8453" width="7.140625" style="41" customWidth="1"/>
    <col min="8454" max="8454" width="6.140625" style="41" customWidth="1"/>
    <col min="8455" max="8455" width="14.5703125" style="41" customWidth="1"/>
    <col min="8456" max="8456" width="5.42578125" style="41" customWidth="1"/>
    <col min="8457" max="8457" width="3" style="41" customWidth="1"/>
    <col min="8458" max="8458" width="11.7109375" style="41" customWidth="1"/>
    <col min="8459" max="8459" width="6.85546875" style="41" customWidth="1"/>
    <col min="8460" max="8460" width="8.28515625" style="41" customWidth="1"/>
    <col min="8461" max="8461" width="5.42578125" style="41" customWidth="1"/>
    <col min="8462" max="8462" width="3.140625" style="41" customWidth="1"/>
    <col min="8463" max="8463" width="15.85546875" style="41" customWidth="1"/>
    <col min="8464" max="8704" width="9.140625" style="41"/>
    <col min="8705" max="8705" width="15.28515625" style="41" customWidth="1"/>
    <col min="8706" max="8706" width="35.85546875" style="41" customWidth="1"/>
    <col min="8707" max="8707" width="6.7109375" style="41" customWidth="1"/>
    <col min="8708" max="8708" width="13" style="41" customWidth="1"/>
    <col min="8709" max="8709" width="7.140625" style="41" customWidth="1"/>
    <col min="8710" max="8710" width="6.140625" style="41" customWidth="1"/>
    <col min="8711" max="8711" width="14.5703125" style="41" customWidth="1"/>
    <col min="8712" max="8712" width="5.42578125" style="41" customWidth="1"/>
    <col min="8713" max="8713" width="3" style="41" customWidth="1"/>
    <col min="8714" max="8714" width="11.7109375" style="41" customWidth="1"/>
    <col min="8715" max="8715" width="6.85546875" style="41" customWidth="1"/>
    <col min="8716" max="8716" width="8.28515625" style="41" customWidth="1"/>
    <col min="8717" max="8717" width="5.42578125" style="41" customWidth="1"/>
    <col min="8718" max="8718" width="3.140625" style="41" customWidth="1"/>
    <col min="8719" max="8719" width="15.85546875" style="41" customWidth="1"/>
    <col min="8720" max="8960" width="9.140625" style="41"/>
    <col min="8961" max="8961" width="15.28515625" style="41" customWidth="1"/>
    <col min="8962" max="8962" width="35.85546875" style="41" customWidth="1"/>
    <col min="8963" max="8963" width="6.7109375" style="41" customWidth="1"/>
    <col min="8964" max="8964" width="13" style="41" customWidth="1"/>
    <col min="8965" max="8965" width="7.140625" style="41" customWidth="1"/>
    <col min="8966" max="8966" width="6.140625" style="41" customWidth="1"/>
    <col min="8967" max="8967" width="14.5703125" style="41" customWidth="1"/>
    <col min="8968" max="8968" width="5.42578125" style="41" customWidth="1"/>
    <col min="8969" max="8969" width="3" style="41" customWidth="1"/>
    <col min="8970" max="8970" width="11.7109375" style="41" customWidth="1"/>
    <col min="8971" max="8971" width="6.85546875" style="41" customWidth="1"/>
    <col min="8972" max="8972" width="8.28515625" style="41" customWidth="1"/>
    <col min="8973" max="8973" width="5.42578125" style="41" customWidth="1"/>
    <col min="8974" max="8974" width="3.140625" style="41" customWidth="1"/>
    <col min="8975" max="8975" width="15.85546875" style="41" customWidth="1"/>
    <col min="8976" max="9216" width="9.140625" style="41"/>
    <col min="9217" max="9217" width="15.28515625" style="41" customWidth="1"/>
    <col min="9218" max="9218" width="35.85546875" style="41" customWidth="1"/>
    <col min="9219" max="9219" width="6.7109375" style="41" customWidth="1"/>
    <col min="9220" max="9220" width="13" style="41" customWidth="1"/>
    <col min="9221" max="9221" width="7.140625" style="41" customWidth="1"/>
    <col min="9222" max="9222" width="6.140625" style="41" customWidth="1"/>
    <col min="9223" max="9223" width="14.5703125" style="41" customWidth="1"/>
    <col min="9224" max="9224" width="5.42578125" style="41" customWidth="1"/>
    <col min="9225" max="9225" width="3" style="41" customWidth="1"/>
    <col min="9226" max="9226" width="11.7109375" style="41" customWidth="1"/>
    <col min="9227" max="9227" width="6.85546875" style="41" customWidth="1"/>
    <col min="9228" max="9228" width="8.28515625" style="41" customWidth="1"/>
    <col min="9229" max="9229" width="5.42578125" style="41" customWidth="1"/>
    <col min="9230" max="9230" width="3.140625" style="41" customWidth="1"/>
    <col min="9231" max="9231" width="15.85546875" style="41" customWidth="1"/>
    <col min="9232" max="9472" width="9.140625" style="41"/>
    <col min="9473" max="9473" width="15.28515625" style="41" customWidth="1"/>
    <col min="9474" max="9474" width="35.85546875" style="41" customWidth="1"/>
    <col min="9475" max="9475" width="6.7109375" style="41" customWidth="1"/>
    <col min="9476" max="9476" width="13" style="41" customWidth="1"/>
    <col min="9477" max="9477" width="7.140625" style="41" customWidth="1"/>
    <col min="9478" max="9478" width="6.140625" style="41" customWidth="1"/>
    <col min="9479" max="9479" width="14.5703125" style="41" customWidth="1"/>
    <col min="9480" max="9480" width="5.42578125" style="41" customWidth="1"/>
    <col min="9481" max="9481" width="3" style="41" customWidth="1"/>
    <col min="9482" max="9482" width="11.7109375" style="41" customWidth="1"/>
    <col min="9483" max="9483" width="6.85546875" style="41" customWidth="1"/>
    <col min="9484" max="9484" width="8.28515625" style="41" customWidth="1"/>
    <col min="9485" max="9485" width="5.42578125" style="41" customWidth="1"/>
    <col min="9486" max="9486" width="3.140625" style="41" customWidth="1"/>
    <col min="9487" max="9487" width="15.85546875" style="41" customWidth="1"/>
    <col min="9488" max="9728" width="9.140625" style="41"/>
    <col min="9729" max="9729" width="15.28515625" style="41" customWidth="1"/>
    <col min="9730" max="9730" width="35.85546875" style="41" customWidth="1"/>
    <col min="9731" max="9731" width="6.7109375" style="41" customWidth="1"/>
    <col min="9732" max="9732" width="13" style="41" customWidth="1"/>
    <col min="9733" max="9733" width="7.140625" style="41" customWidth="1"/>
    <col min="9734" max="9734" width="6.140625" style="41" customWidth="1"/>
    <col min="9735" max="9735" width="14.5703125" style="41" customWidth="1"/>
    <col min="9736" max="9736" width="5.42578125" style="41" customWidth="1"/>
    <col min="9737" max="9737" width="3" style="41" customWidth="1"/>
    <col min="9738" max="9738" width="11.7109375" style="41" customWidth="1"/>
    <col min="9739" max="9739" width="6.85546875" style="41" customWidth="1"/>
    <col min="9740" max="9740" width="8.28515625" style="41" customWidth="1"/>
    <col min="9741" max="9741" width="5.42578125" style="41" customWidth="1"/>
    <col min="9742" max="9742" width="3.140625" style="41" customWidth="1"/>
    <col min="9743" max="9743" width="15.85546875" style="41" customWidth="1"/>
    <col min="9744" max="9984" width="9.140625" style="41"/>
    <col min="9985" max="9985" width="15.28515625" style="41" customWidth="1"/>
    <col min="9986" max="9986" width="35.85546875" style="41" customWidth="1"/>
    <col min="9987" max="9987" width="6.7109375" style="41" customWidth="1"/>
    <col min="9988" max="9988" width="13" style="41" customWidth="1"/>
    <col min="9989" max="9989" width="7.140625" style="41" customWidth="1"/>
    <col min="9990" max="9990" width="6.140625" style="41" customWidth="1"/>
    <col min="9991" max="9991" width="14.5703125" style="41" customWidth="1"/>
    <col min="9992" max="9992" width="5.42578125" style="41" customWidth="1"/>
    <col min="9993" max="9993" width="3" style="41" customWidth="1"/>
    <col min="9994" max="9994" width="11.7109375" style="41" customWidth="1"/>
    <col min="9995" max="9995" width="6.85546875" style="41" customWidth="1"/>
    <col min="9996" max="9996" width="8.28515625" style="41" customWidth="1"/>
    <col min="9997" max="9997" width="5.42578125" style="41" customWidth="1"/>
    <col min="9998" max="9998" width="3.140625" style="41" customWidth="1"/>
    <col min="9999" max="9999" width="15.85546875" style="41" customWidth="1"/>
    <col min="10000" max="10240" width="9.140625" style="41"/>
    <col min="10241" max="10241" width="15.28515625" style="41" customWidth="1"/>
    <col min="10242" max="10242" width="35.85546875" style="41" customWidth="1"/>
    <col min="10243" max="10243" width="6.7109375" style="41" customWidth="1"/>
    <col min="10244" max="10244" width="13" style="41" customWidth="1"/>
    <col min="10245" max="10245" width="7.140625" style="41" customWidth="1"/>
    <col min="10246" max="10246" width="6.140625" style="41" customWidth="1"/>
    <col min="10247" max="10247" width="14.5703125" style="41" customWidth="1"/>
    <col min="10248" max="10248" width="5.42578125" style="41" customWidth="1"/>
    <col min="10249" max="10249" width="3" style="41" customWidth="1"/>
    <col min="10250" max="10250" width="11.7109375" style="41" customWidth="1"/>
    <col min="10251" max="10251" width="6.85546875" style="41" customWidth="1"/>
    <col min="10252" max="10252" width="8.28515625" style="41" customWidth="1"/>
    <col min="10253" max="10253" width="5.42578125" style="41" customWidth="1"/>
    <col min="10254" max="10254" width="3.140625" style="41" customWidth="1"/>
    <col min="10255" max="10255" width="15.85546875" style="41" customWidth="1"/>
    <col min="10256" max="10496" width="9.140625" style="41"/>
    <col min="10497" max="10497" width="15.28515625" style="41" customWidth="1"/>
    <col min="10498" max="10498" width="35.85546875" style="41" customWidth="1"/>
    <col min="10499" max="10499" width="6.7109375" style="41" customWidth="1"/>
    <col min="10500" max="10500" width="13" style="41" customWidth="1"/>
    <col min="10501" max="10501" width="7.140625" style="41" customWidth="1"/>
    <col min="10502" max="10502" width="6.140625" style="41" customWidth="1"/>
    <col min="10503" max="10503" width="14.5703125" style="41" customWidth="1"/>
    <col min="10504" max="10504" width="5.42578125" style="41" customWidth="1"/>
    <col min="10505" max="10505" width="3" style="41" customWidth="1"/>
    <col min="10506" max="10506" width="11.7109375" style="41" customWidth="1"/>
    <col min="10507" max="10507" width="6.85546875" style="41" customWidth="1"/>
    <col min="10508" max="10508" width="8.28515625" style="41" customWidth="1"/>
    <col min="10509" max="10509" width="5.42578125" style="41" customWidth="1"/>
    <col min="10510" max="10510" width="3.140625" style="41" customWidth="1"/>
    <col min="10511" max="10511" width="15.85546875" style="41" customWidth="1"/>
    <col min="10512" max="10752" width="9.140625" style="41"/>
    <col min="10753" max="10753" width="15.28515625" style="41" customWidth="1"/>
    <col min="10754" max="10754" width="35.85546875" style="41" customWidth="1"/>
    <col min="10755" max="10755" width="6.7109375" style="41" customWidth="1"/>
    <col min="10756" max="10756" width="13" style="41" customWidth="1"/>
    <col min="10757" max="10757" width="7.140625" style="41" customWidth="1"/>
    <col min="10758" max="10758" width="6.140625" style="41" customWidth="1"/>
    <col min="10759" max="10759" width="14.5703125" style="41" customWidth="1"/>
    <col min="10760" max="10760" width="5.42578125" style="41" customWidth="1"/>
    <col min="10761" max="10761" width="3" style="41" customWidth="1"/>
    <col min="10762" max="10762" width="11.7109375" style="41" customWidth="1"/>
    <col min="10763" max="10763" width="6.85546875" style="41" customWidth="1"/>
    <col min="10764" max="10764" width="8.28515625" style="41" customWidth="1"/>
    <col min="10765" max="10765" width="5.42578125" style="41" customWidth="1"/>
    <col min="10766" max="10766" width="3.140625" style="41" customWidth="1"/>
    <col min="10767" max="10767" width="15.85546875" style="41" customWidth="1"/>
    <col min="10768" max="11008" width="9.140625" style="41"/>
    <col min="11009" max="11009" width="15.28515625" style="41" customWidth="1"/>
    <col min="11010" max="11010" width="35.85546875" style="41" customWidth="1"/>
    <col min="11011" max="11011" width="6.7109375" style="41" customWidth="1"/>
    <col min="11012" max="11012" width="13" style="41" customWidth="1"/>
    <col min="11013" max="11013" width="7.140625" style="41" customWidth="1"/>
    <col min="11014" max="11014" width="6.140625" style="41" customWidth="1"/>
    <col min="11015" max="11015" width="14.5703125" style="41" customWidth="1"/>
    <col min="11016" max="11016" width="5.42578125" style="41" customWidth="1"/>
    <col min="11017" max="11017" width="3" style="41" customWidth="1"/>
    <col min="11018" max="11018" width="11.7109375" style="41" customWidth="1"/>
    <col min="11019" max="11019" width="6.85546875" style="41" customWidth="1"/>
    <col min="11020" max="11020" width="8.28515625" style="41" customWidth="1"/>
    <col min="11021" max="11021" width="5.42578125" style="41" customWidth="1"/>
    <col min="11022" max="11022" width="3.140625" style="41" customWidth="1"/>
    <col min="11023" max="11023" width="15.85546875" style="41" customWidth="1"/>
    <col min="11024" max="11264" width="9.140625" style="41"/>
    <col min="11265" max="11265" width="15.28515625" style="41" customWidth="1"/>
    <col min="11266" max="11266" width="35.85546875" style="41" customWidth="1"/>
    <col min="11267" max="11267" width="6.7109375" style="41" customWidth="1"/>
    <col min="11268" max="11268" width="13" style="41" customWidth="1"/>
    <col min="11269" max="11269" width="7.140625" style="41" customWidth="1"/>
    <col min="11270" max="11270" width="6.140625" style="41" customWidth="1"/>
    <col min="11271" max="11271" width="14.5703125" style="41" customWidth="1"/>
    <col min="11272" max="11272" width="5.42578125" style="41" customWidth="1"/>
    <col min="11273" max="11273" width="3" style="41" customWidth="1"/>
    <col min="11274" max="11274" width="11.7109375" style="41" customWidth="1"/>
    <col min="11275" max="11275" width="6.85546875" style="41" customWidth="1"/>
    <col min="11276" max="11276" width="8.28515625" style="41" customWidth="1"/>
    <col min="11277" max="11277" width="5.42578125" style="41" customWidth="1"/>
    <col min="11278" max="11278" width="3.140625" style="41" customWidth="1"/>
    <col min="11279" max="11279" width="15.85546875" style="41" customWidth="1"/>
    <col min="11280" max="11520" width="9.140625" style="41"/>
    <col min="11521" max="11521" width="15.28515625" style="41" customWidth="1"/>
    <col min="11522" max="11522" width="35.85546875" style="41" customWidth="1"/>
    <col min="11523" max="11523" width="6.7109375" style="41" customWidth="1"/>
    <col min="11524" max="11524" width="13" style="41" customWidth="1"/>
    <col min="11525" max="11525" width="7.140625" style="41" customWidth="1"/>
    <col min="11526" max="11526" width="6.140625" style="41" customWidth="1"/>
    <col min="11527" max="11527" width="14.5703125" style="41" customWidth="1"/>
    <col min="11528" max="11528" width="5.42578125" style="41" customWidth="1"/>
    <col min="11529" max="11529" width="3" style="41" customWidth="1"/>
    <col min="11530" max="11530" width="11.7109375" style="41" customWidth="1"/>
    <col min="11531" max="11531" width="6.85546875" style="41" customWidth="1"/>
    <col min="11532" max="11532" width="8.28515625" style="41" customWidth="1"/>
    <col min="11533" max="11533" width="5.42578125" style="41" customWidth="1"/>
    <col min="11534" max="11534" width="3.140625" style="41" customWidth="1"/>
    <col min="11535" max="11535" width="15.85546875" style="41" customWidth="1"/>
    <col min="11536" max="11776" width="9.140625" style="41"/>
    <col min="11777" max="11777" width="15.28515625" style="41" customWidth="1"/>
    <col min="11778" max="11778" width="35.85546875" style="41" customWidth="1"/>
    <col min="11779" max="11779" width="6.7109375" style="41" customWidth="1"/>
    <col min="11780" max="11780" width="13" style="41" customWidth="1"/>
    <col min="11781" max="11781" width="7.140625" style="41" customWidth="1"/>
    <col min="11782" max="11782" width="6.140625" style="41" customWidth="1"/>
    <col min="11783" max="11783" width="14.5703125" style="41" customWidth="1"/>
    <col min="11784" max="11784" width="5.42578125" style="41" customWidth="1"/>
    <col min="11785" max="11785" width="3" style="41" customWidth="1"/>
    <col min="11786" max="11786" width="11.7109375" style="41" customWidth="1"/>
    <col min="11787" max="11787" width="6.85546875" style="41" customWidth="1"/>
    <col min="11788" max="11788" width="8.28515625" style="41" customWidth="1"/>
    <col min="11789" max="11789" width="5.42578125" style="41" customWidth="1"/>
    <col min="11790" max="11790" width="3.140625" style="41" customWidth="1"/>
    <col min="11791" max="11791" width="15.85546875" style="41" customWidth="1"/>
    <col min="11792" max="12032" width="9.140625" style="41"/>
    <col min="12033" max="12033" width="15.28515625" style="41" customWidth="1"/>
    <col min="12034" max="12034" width="35.85546875" style="41" customWidth="1"/>
    <col min="12035" max="12035" width="6.7109375" style="41" customWidth="1"/>
    <col min="12036" max="12036" width="13" style="41" customWidth="1"/>
    <col min="12037" max="12037" width="7.140625" style="41" customWidth="1"/>
    <col min="12038" max="12038" width="6.140625" style="41" customWidth="1"/>
    <col min="12039" max="12039" width="14.5703125" style="41" customWidth="1"/>
    <col min="12040" max="12040" width="5.42578125" style="41" customWidth="1"/>
    <col min="12041" max="12041" width="3" style="41" customWidth="1"/>
    <col min="12042" max="12042" width="11.7109375" style="41" customWidth="1"/>
    <col min="12043" max="12043" width="6.85546875" style="41" customWidth="1"/>
    <col min="12044" max="12044" width="8.28515625" style="41" customWidth="1"/>
    <col min="12045" max="12045" width="5.42578125" style="41" customWidth="1"/>
    <col min="12046" max="12046" width="3.140625" style="41" customWidth="1"/>
    <col min="12047" max="12047" width="15.85546875" style="41" customWidth="1"/>
    <col min="12048" max="12288" width="9.140625" style="41"/>
    <col min="12289" max="12289" width="15.28515625" style="41" customWidth="1"/>
    <col min="12290" max="12290" width="35.85546875" style="41" customWidth="1"/>
    <col min="12291" max="12291" width="6.7109375" style="41" customWidth="1"/>
    <col min="12292" max="12292" width="13" style="41" customWidth="1"/>
    <col min="12293" max="12293" width="7.140625" style="41" customWidth="1"/>
    <col min="12294" max="12294" width="6.140625" style="41" customWidth="1"/>
    <col min="12295" max="12295" width="14.5703125" style="41" customWidth="1"/>
    <col min="12296" max="12296" width="5.42578125" style="41" customWidth="1"/>
    <col min="12297" max="12297" width="3" style="41" customWidth="1"/>
    <col min="12298" max="12298" width="11.7109375" style="41" customWidth="1"/>
    <col min="12299" max="12299" width="6.85546875" style="41" customWidth="1"/>
    <col min="12300" max="12300" width="8.28515625" style="41" customWidth="1"/>
    <col min="12301" max="12301" width="5.42578125" style="41" customWidth="1"/>
    <col min="12302" max="12302" width="3.140625" style="41" customWidth="1"/>
    <col min="12303" max="12303" width="15.85546875" style="41" customWidth="1"/>
    <col min="12304" max="12544" width="9.140625" style="41"/>
    <col min="12545" max="12545" width="15.28515625" style="41" customWidth="1"/>
    <col min="12546" max="12546" width="35.85546875" style="41" customWidth="1"/>
    <col min="12547" max="12547" width="6.7109375" style="41" customWidth="1"/>
    <col min="12548" max="12548" width="13" style="41" customWidth="1"/>
    <col min="12549" max="12549" width="7.140625" style="41" customWidth="1"/>
    <col min="12550" max="12550" width="6.140625" style="41" customWidth="1"/>
    <col min="12551" max="12551" width="14.5703125" style="41" customWidth="1"/>
    <col min="12552" max="12552" width="5.42578125" style="41" customWidth="1"/>
    <col min="12553" max="12553" width="3" style="41" customWidth="1"/>
    <col min="12554" max="12554" width="11.7109375" style="41" customWidth="1"/>
    <col min="12555" max="12555" width="6.85546875" style="41" customWidth="1"/>
    <col min="12556" max="12556" width="8.28515625" style="41" customWidth="1"/>
    <col min="12557" max="12557" width="5.42578125" style="41" customWidth="1"/>
    <col min="12558" max="12558" width="3.140625" style="41" customWidth="1"/>
    <col min="12559" max="12559" width="15.85546875" style="41" customWidth="1"/>
    <col min="12560" max="12800" width="9.140625" style="41"/>
    <col min="12801" max="12801" width="15.28515625" style="41" customWidth="1"/>
    <col min="12802" max="12802" width="35.85546875" style="41" customWidth="1"/>
    <col min="12803" max="12803" width="6.7109375" style="41" customWidth="1"/>
    <col min="12804" max="12804" width="13" style="41" customWidth="1"/>
    <col min="12805" max="12805" width="7.140625" style="41" customWidth="1"/>
    <col min="12806" max="12806" width="6.140625" style="41" customWidth="1"/>
    <col min="12807" max="12807" width="14.5703125" style="41" customWidth="1"/>
    <col min="12808" max="12808" width="5.42578125" style="41" customWidth="1"/>
    <col min="12809" max="12809" width="3" style="41" customWidth="1"/>
    <col min="12810" max="12810" width="11.7109375" style="41" customWidth="1"/>
    <col min="12811" max="12811" width="6.85546875" style="41" customWidth="1"/>
    <col min="12812" max="12812" width="8.28515625" style="41" customWidth="1"/>
    <col min="12813" max="12813" width="5.42578125" style="41" customWidth="1"/>
    <col min="12814" max="12814" width="3.140625" style="41" customWidth="1"/>
    <col min="12815" max="12815" width="15.85546875" style="41" customWidth="1"/>
    <col min="12816" max="13056" width="9.140625" style="41"/>
    <col min="13057" max="13057" width="15.28515625" style="41" customWidth="1"/>
    <col min="13058" max="13058" width="35.85546875" style="41" customWidth="1"/>
    <col min="13059" max="13059" width="6.7109375" style="41" customWidth="1"/>
    <col min="13060" max="13060" width="13" style="41" customWidth="1"/>
    <col min="13061" max="13061" width="7.140625" style="41" customWidth="1"/>
    <col min="13062" max="13062" width="6.140625" style="41" customWidth="1"/>
    <col min="13063" max="13063" width="14.5703125" style="41" customWidth="1"/>
    <col min="13064" max="13064" width="5.42578125" style="41" customWidth="1"/>
    <col min="13065" max="13065" width="3" style="41" customWidth="1"/>
    <col min="13066" max="13066" width="11.7109375" style="41" customWidth="1"/>
    <col min="13067" max="13067" width="6.85546875" style="41" customWidth="1"/>
    <col min="13068" max="13068" width="8.28515625" style="41" customWidth="1"/>
    <col min="13069" max="13069" width="5.42578125" style="41" customWidth="1"/>
    <col min="13070" max="13070" width="3.140625" style="41" customWidth="1"/>
    <col min="13071" max="13071" width="15.85546875" style="41" customWidth="1"/>
    <col min="13072" max="13312" width="9.140625" style="41"/>
    <col min="13313" max="13313" width="15.28515625" style="41" customWidth="1"/>
    <col min="13314" max="13314" width="35.85546875" style="41" customWidth="1"/>
    <col min="13315" max="13315" width="6.7109375" style="41" customWidth="1"/>
    <col min="13316" max="13316" width="13" style="41" customWidth="1"/>
    <col min="13317" max="13317" width="7.140625" style="41" customWidth="1"/>
    <col min="13318" max="13318" width="6.140625" style="41" customWidth="1"/>
    <col min="13319" max="13319" width="14.5703125" style="41" customWidth="1"/>
    <col min="13320" max="13320" width="5.42578125" style="41" customWidth="1"/>
    <col min="13321" max="13321" width="3" style="41" customWidth="1"/>
    <col min="13322" max="13322" width="11.7109375" style="41" customWidth="1"/>
    <col min="13323" max="13323" width="6.85546875" style="41" customWidth="1"/>
    <col min="13324" max="13324" width="8.28515625" style="41" customWidth="1"/>
    <col min="13325" max="13325" width="5.42578125" style="41" customWidth="1"/>
    <col min="13326" max="13326" width="3.140625" style="41" customWidth="1"/>
    <col min="13327" max="13327" width="15.85546875" style="41" customWidth="1"/>
    <col min="13328" max="13568" width="9.140625" style="41"/>
    <col min="13569" max="13569" width="15.28515625" style="41" customWidth="1"/>
    <col min="13570" max="13570" width="35.85546875" style="41" customWidth="1"/>
    <col min="13571" max="13571" width="6.7109375" style="41" customWidth="1"/>
    <col min="13572" max="13572" width="13" style="41" customWidth="1"/>
    <col min="13573" max="13573" width="7.140625" style="41" customWidth="1"/>
    <col min="13574" max="13574" width="6.140625" style="41" customWidth="1"/>
    <col min="13575" max="13575" width="14.5703125" style="41" customWidth="1"/>
    <col min="13576" max="13576" width="5.42578125" style="41" customWidth="1"/>
    <col min="13577" max="13577" width="3" style="41" customWidth="1"/>
    <col min="13578" max="13578" width="11.7109375" style="41" customWidth="1"/>
    <col min="13579" max="13579" width="6.85546875" style="41" customWidth="1"/>
    <col min="13580" max="13580" width="8.28515625" style="41" customWidth="1"/>
    <col min="13581" max="13581" width="5.42578125" style="41" customWidth="1"/>
    <col min="13582" max="13582" width="3.140625" style="41" customWidth="1"/>
    <col min="13583" max="13583" width="15.85546875" style="41" customWidth="1"/>
    <col min="13584" max="13824" width="9.140625" style="41"/>
    <col min="13825" max="13825" width="15.28515625" style="41" customWidth="1"/>
    <col min="13826" max="13826" width="35.85546875" style="41" customWidth="1"/>
    <col min="13827" max="13827" width="6.7109375" style="41" customWidth="1"/>
    <col min="13828" max="13828" width="13" style="41" customWidth="1"/>
    <col min="13829" max="13829" width="7.140625" style="41" customWidth="1"/>
    <col min="13830" max="13830" width="6.140625" style="41" customWidth="1"/>
    <col min="13831" max="13831" width="14.5703125" style="41" customWidth="1"/>
    <col min="13832" max="13832" width="5.42578125" style="41" customWidth="1"/>
    <col min="13833" max="13833" width="3" style="41" customWidth="1"/>
    <col min="13834" max="13834" width="11.7109375" style="41" customWidth="1"/>
    <col min="13835" max="13835" width="6.85546875" style="41" customWidth="1"/>
    <col min="13836" max="13836" width="8.28515625" style="41" customWidth="1"/>
    <col min="13837" max="13837" width="5.42578125" style="41" customWidth="1"/>
    <col min="13838" max="13838" width="3.140625" style="41" customWidth="1"/>
    <col min="13839" max="13839" width="15.85546875" style="41" customWidth="1"/>
    <col min="13840" max="14080" width="9.140625" style="41"/>
    <col min="14081" max="14081" width="15.28515625" style="41" customWidth="1"/>
    <col min="14082" max="14082" width="35.85546875" style="41" customWidth="1"/>
    <col min="14083" max="14083" width="6.7109375" style="41" customWidth="1"/>
    <col min="14084" max="14084" width="13" style="41" customWidth="1"/>
    <col min="14085" max="14085" width="7.140625" style="41" customWidth="1"/>
    <col min="14086" max="14086" width="6.140625" style="41" customWidth="1"/>
    <col min="14087" max="14087" width="14.5703125" style="41" customWidth="1"/>
    <col min="14088" max="14088" width="5.42578125" style="41" customWidth="1"/>
    <col min="14089" max="14089" width="3" style="41" customWidth="1"/>
    <col min="14090" max="14090" width="11.7109375" style="41" customWidth="1"/>
    <col min="14091" max="14091" width="6.85546875" style="41" customWidth="1"/>
    <col min="14092" max="14092" width="8.28515625" style="41" customWidth="1"/>
    <col min="14093" max="14093" width="5.42578125" style="41" customWidth="1"/>
    <col min="14094" max="14094" width="3.140625" style="41" customWidth="1"/>
    <col min="14095" max="14095" width="15.85546875" style="41" customWidth="1"/>
    <col min="14096" max="14336" width="9.140625" style="41"/>
    <col min="14337" max="14337" width="15.28515625" style="41" customWidth="1"/>
    <col min="14338" max="14338" width="35.85546875" style="41" customWidth="1"/>
    <col min="14339" max="14339" width="6.7109375" style="41" customWidth="1"/>
    <col min="14340" max="14340" width="13" style="41" customWidth="1"/>
    <col min="14341" max="14341" width="7.140625" style="41" customWidth="1"/>
    <col min="14342" max="14342" width="6.140625" style="41" customWidth="1"/>
    <col min="14343" max="14343" width="14.5703125" style="41" customWidth="1"/>
    <col min="14344" max="14344" width="5.42578125" style="41" customWidth="1"/>
    <col min="14345" max="14345" width="3" style="41" customWidth="1"/>
    <col min="14346" max="14346" width="11.7109375" style="41" customWidth="1"/>
    <col min="14347" max="14347" width="6.85546875" style="41" customWidth="1"/>
    <col min="14348" max="14348" width="8.28515625" style="41" customWidth="1"/>
    <col min="14349" max="14349" width="5.42578125" style="41" customWidth="1"/>
    <col min="14350" max="14350" width="3.140625" style="41" customWidth="1"/>
    <col min="14351" max="14351" width="15.85546875" style="41" customWidth="1"/>
    <col min="14352" max="14592" width="9.140625" style="41"/>
    <col min="14593" max="14593" width="15.28515625" style="41" customWidth="1"/>
    <col min="14594" max="14594" width="35.85546875" style="41" customWidth="1"/>
    <col min="14595" max="14595" width="6.7109375" style="41" customWidth="1"/>
    <col min="14596" max="14596" width="13" style="41" customWidth="1"/>
    <col min="14597" max="14597" width="7.140625" style="41" customWidth="1"/>
    <col min="14598" max="14598" width="6.140625" style="41" customWidth="1"/>
    <col min="14599" max="14599" width="14.5703125" style="41" customWidth="1"/>
    <col min="14600" max="14600" width="5.42578125" style="41" customWidth="1"/>
    <col min="14601" max="14601" width="3" style="41" customWidth="1"/>
    <col min="14602" max="14602" width="11.7109375" style="41" customWidth="1"/>
    <col min="14603" max="14603" width="6.85546875" style="41" customWidth="1"/>
    <col min="14604" max="14604" width="8.28515625" style="41" customWidth="1"/>
    <col min="14605" max="14605" width="5.42578125" style="41" customWidth="1"/>
    <col min="14606" max="14606" width="3.140625" style="41" customWidth="1"/>
    <col min="14607" max="14607" width="15.85546875" style="41" customWidth="1"/>
    <col min="14608" max="14848" width="9.140625" style="41"/>
    <col min="14849" max="14849" width="15.28515625" style="41" customWidth="1"/>
    <col min="14850" max="14850" width="35.85546875" style="41" customWidth="1"/>
    <col min="14851" max="14851" width="6.7109375" style="41" customWidth="1"/>
    <col min="14852" max="14852" width="13" style="41" customWidth="1"/>
    <col min="14853" max="14853" width="7.140625" style="41" customWidth="1"/>
    <col min="14854" max="14854" width="6.140625" style="41" customWidth="1"/>
    <col min="14855" max="14855" width="14.5703125" style="41" customWidth="1"/>
    <col min="14856" max="14856" width="5.42578125" style="41" customWidth="1"/>
    <col min="14857" max="14857" width="3" style="41" customWidth="1"/>
    <col min="14858" max="14858" width="11.7109375" style="41" customWidth="1"/>
    <col min="14859" max="14859" width="6.85546875" style="41" customWidth="1"/>
    <col min="14860" max="14860" width="8.28515625" style="41" customWidth="1"/>
    <col min="14861" max="14861" width="5.42578125" style="41" customWidth="1"/>
    <col min="14862" max="14862" width="3.140625" style="41" customWidth="1"/>
    <col min="14863" max="14863" width="15.85546875" style="41" customWidth="1"/>
    <col min="14864" max="15104" width="9.140625" style="41"/>
    <col min="15105" max="15105" width="15.28515625" style="41" customWidth="1"/>
    <col min="15106" max="15106" width="35.85546875" style="41" customWidth="1"/>
    <col min="15107" max="15107" width="6.7109375" style="41" customWidth="1"/>
    <col min="15108" max="15108" width="13" style="41" customWidth="1"/>
    <col min="15109" max="15109" width="7.140625" style="41" customWidth="1"/>
    <col min="15110" max="15110" width="6.140625" style="41" customWidth="1"/>
    <col min="15111" max="15111" width="14.5703125" style="41" customWidth="1"/>
    <col min="15112" max="15112" width="5.42578125" style="41" customWidth="1"/>
    <col min="15113" max="15113" width="3" style="41" customWidth="1"/>
    <col min="15114" max="15114" width="11.7109375" style="41" customWidth="1"/>
    <col min="15115" max="15115" width="6.85546875" style="41" customWidth="1"/>
    <col min="15116" max="15116" width="8.28515625" style="41" customWidth="1"/>
    <col min="15117" max="15117" width="5.42578125" style="41" customWidth="1"/>
    <col min="15118" max="15118" width="3.140625" style="41" customWidth="1"/>
    <col min="15119" max="15119" width="15.85546875" style="41" customWidth="1"/>
    <col min="15120" max="15360" width="9.140625" style="41"/>
    <col min="15361" max="15361" width="15.28515625" style="41" customWidth="1"/>
    <col min="15362" max="15362" width="35.85546875" style="41" customWidth="1"/>
    <col min="15363" max="15363" width="6.7109375" style="41" customWidth="1"/>
    <col min="15364" max="15364" width="13" style="41" customWidth="1"/>
    <col min="15365" max="15365" width="7.140625" style="41" customWidth="1"/>
    <col min="15366" max="15366" width="6.140625" style="41" customWidth="1"/>
    <col min="15367" max="15367" width="14.5703125" style="41" customWidth="1"/>
    <col min="15368" max="15368" width="5.42578125" style="41" customWidth="1"/>
    <col min="15369" max="15369" width="3" style="41" customWidth="1"/>
    <col min="15370" max="15370" width="11.7109375" style="41" customWidth="1"/>
    <col min="15371" max="15371" width="6.85546875" style="41" customWidth="1"/>
    <col min="15372" max="15372" width="8.28515625" style="41" customWidth="1"/>
    <col min="15373" max="15373" width="5.42578125" style="41" customWidth="1"/>
    <col min="15374" max="15374" width="3.140625" style="41" customWidth="1"/>
    <col min="15375" max="15375" width="15.85546875" style="41" customWidth="1"/>
    <col min="15376" max="15616" width="9.140625" style="41"/>
    <col min="15617" max="15617" width="15.28515625" style="41" customWidth="1"/>
    <col min="15618" max="15618" width="35.85546875" style="41" customWidth="1"/>
    <col min="15619" max="15619" width="6.7109375" style="41" customWidth="1"/>
    <col min="15620" max="15620" width="13" style="41" customWidth="1"/>
    <col min="15621" max="15621" width="7.140625" style="41" customWidth="1"/>
    <col min="15622" max="15622" width="6.140625" style="41" customWidth="1"/>
    <col min="15623" max="15623" width="14.5703125" style="41" customWidth="1"/>
    <col min="15624" max="15624" width="5.42578125" style="41" customWidth="1"/>
    <col min="15625" max="15625" width="3" style="41" customWidth="1"/>
    <col min="15626" max="15626" width="11.7109375" style="41" customWidth="1"/>
    <col min="15627" max="15627" width="6.85546875" style="41" customWidth="1"/>
    <col min="15628" max="15628" width="8.28515625" style="41" customWidth="1"/>
    <col min="15629" max="15629" width="5.42578125" style="41" customWidth="1"/>
    <col min="15630" max="15630" width="3.140625" style="41" customWidth="1"/>
    <col min="15631" max="15631" width="15.85546875" style="41" customWidth="1"/>
    <col min="15632" max="15872" width="9.140625" style="41"/>
    <col min="15873" max="15873" width="15.28515625" style="41" customWidth="1"/>
    <col min="15874" max="15874" width="35.85546875" style="41" customWidth="1"/>
    <col min="15875" max="15875" width="6.7109375" style="41" customWidth="1"/>
    <col min="15876" max="15876" width="13" style="41" customWidth="1"/>
    <col min="15877" max="15877" width="7.140625" style="41" customWidth="1"/>
    <col min="15878" max="15878" width="6.140625" style="41" customWidth="1"/>
    <col min="15879" max="15879" width="14.5703125" style="41" customWidth="1"/>
    <col min="15880" max="15880" width="5.42578125" style="41" customWidth="1"/>
    <col min="15881" max="15881" width="3" style="41" customWidth="1"/>
    <col min="15882" max="15882" width="11.7109375" style="41" customWidth="1"/>
    <col min="15883" max="15883" width="6.85546875" style="41" customWidth="1"/>
    <col min="15884" max="15884" width="8.28515625" style="41" customWidth="1"/>
    <col min="15885" max="15885" width="5.42578125" style="41" customWidth="1"/>
    <col min="15886" max="15886" width="3.140625" style="41" customWidth="1"/>
    <col min="15887" max="15887" width="15.85546875" style="41" customWidth="1"/>
    <col min="15888" max="16128" width="9.140625" style="41"/>
    <col min="16129" max="16129" width="15.28515625" style="41" customWidth="1"/>
    <col min="16130" max="16130" width="35.85546875" style="41" customWidth="1"/>
    <col min="16131" max="16131" width="6.7109375" style="41" customWidth="1"/>
    <col min="16132" max="16132" width="13" style="41" customWidth="1"/>
    <col min="16133" max="16133" width="7.140625" style="41" customWidth="1"/>
    <col min="16134" max="16134" width="6.140625" style="41" customWidth="1"/>
    <col min="16135" max="16135" width="14.5703125" style="41" customWidth="1"/>
    <col min="16136" max="16136" width="5.42578125" style="41" customWidth="1"/>
    <col min="16137" max="16137" width="3" style="41" customWidth="1"/>
    <col min="16138" max="16138" width="11.7109375" style="41" customWidth="1"/>
    <col min="16139" max="16139" width="6.85546875" style="41" customWidth="1"/>
    <col min="16140" max="16140" width="8.28515625" style="41" customWidth="1"/>
    <col min="16141" max="16141" width="5.42578125" style="41" customWidth="1"/>
    <col min="16142" max="16142" width="3.140625" style="41" customWidth="1"/>
    <col min="16143" max="16143" width="15.85546875" style="41" customWidth="1"/>
    <col min="16144" max="16384" width="9.140625" style="41"/>
  </cols>
  <sheetData>
    <row r="1" spans="1:12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2" ht="48" customHeight="1" x14ac:dyDescent="0.2">
      <c r="A2" s="291" t="s">
        <v>955</v>
      </c>
      <c r="B2" s="291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ht="24.75" customHeight="1" thickBot="1" x14ac:dyDescent="0.3">
      <c r="A3" s="447" t="s">
        <v>1021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2" ht="38.25" customHeight="1" thickBot="1" x14ac:dyDescent="0.25">
      <c r="A4" s="304" t="s">
        <v>73</v>
      </c>
      <c r="B4" s="439"/>
      <c r="C4" s="304" t="s">
        <v>76</v>
      </c>
      <c r="D4" s="285"/>
      <c r="E4" s="108" t="s">
        <v>940</v>
      </c>
      <c r="F4" s="286" t="s">
        <v>956</v>
      </c>
      <c r="G4" s="286"/>
      <c r="H4" s="286" t="s">
        <v>78</v>
      </c>
      <c r="I4" s="286"/>
      <c r="J4" s="286"/>
      <c r="K4" s="286" t="s">
        <v>79</v>
      </c>
      <c r="L4" s="286"/>
    </row>
    <row r="5" spans="1:12" ht="27" customHeight="1" thickBot="1" x14ac:dyDescent="0.25">
      <c r="A5" s="288">
        <v>1</v>
      </c>
      <c r="B5" s="289"/>
      <c r="C5" s="288">
        <v>2</v>
      </c>
      <c r="D5" s="289"/>
      <c r="E5" s="109">
        <v>3</v>
      </c>
      <c r="F5" s="290">
        <v>4</v>
      </c>
      <c r="G5" s="290"/>
      <c r="H5" s="290">
        <v>5</v>
      </c>
      <c r="I5" s="290"/>
      <c r="J5" s="290"/>
      <c r="K5" s="290">
        <v>6</v>
      </c>
      <c r="L5" s="290"/>
    </row>
    <row r="6" spans="1:12" ht="32.25" customHeight="1" x14ac:dyDescent="0.2">
      <c r="A6" s="318" t="s">
        <v>345</v>
      </c>
      <c r="B6" s="319"/>
      <c r="C6" s="452" t="s">
        <v>346</v>
      </c>
      <c r="D6" s="453"/>
      <c r="E6" s="107"/>
      <c r="F6" s="321">
        <v>919113579.60000002</v>
      </c>
      <c r="G6" s="321"/>
      <c r="H6" s="321">
        <v>919097664.35000002</v>
      </c>
      <c r="I6" s="321"/>
      <c r="J6" s="321"/>
      <c r="K6" s="322">
        <v>99.998268413137055</v>
      </c>
      <c r="L6" s="322"/>
    </row>
    <row r="7" spans="1:12" ht="33.75" customHeight="1" x14ac:dyDescent="0.2">
      <c r="A7" s="420" t="s">
        <v>763</v>
      </c>
      <c r="B7" s="421"/>
      <c r="C7" s="448" t="s">
        <v>764</v>
      </c>
      <c r="D7" s="449"/>
      <c r="E7" s="105"/>
      <c r="F7" s="376">
        <v>28048042</v>
      </c>
      <c r="G7" s="376"/>
      <c r="H7" s="376">
        <v>28048042</v>
      </c>
      <c r="I7" s="376"/>
      <c r="J7" s="376"/>
      <c r="K7" s="422">
        <v>100</v>
      </c>
      <c r="L7" s="422"/>
    </row>
    <row r="8" spans="1:12" ht="42.75" customHeight="1" x14ac:dyDescent="0.2">
      <c r="A8" s="306" t="s">
        <v>765</v>
      </c>
      <c r="B8" s="307"/>
      <c r="C8" s="450" t="s">
        <v>766</v>
      </c>
      <c r="D8" s="451"/>
      <c r="E8" s="104"/>
      <c r="F8" s="309">
        <v>28048042</v>
      </c>
      <c r="G8" s="309"/>
      <c r="H8" s="309">
        <v>28048042</v>
      </c>
      <c r="I8" s="309"/>
      <c r="J8" s="309"/>
      <c r="K8" s="310">
        <v>100</v>
      </c>
      <c r="L8" s="310"/>
    </row>
    <row r="9" spans="1:12" ht="45.75" customHeight="1" x14ac:dyDescent="0.2">
      <c r="A9" s="306" t="s">
        <v>767</v>
      </c>
      <c r="B9" s="307"/>
      <c r="C9" s="450" t="s">
        <v>768</v>
      </c>
      <c r="D9" s="451"/>
      <c r="E9" s="104"/>
      <c r="F9" s="309">
        <v>26466000</v>
      </c>
      <c r="G9" s="309"/>
      <c r="H9" s="309">
        <v>26466000</v>
      </c>
      <c r="I9" s="309"/>
      <c r="J9" s="309"/>
      <c r="K9" s="310">
        <v>100</v>
      </c>
      <c r="L9" s="310"/>
    </row>
    <row r="10" spans="1:12" ht="52.5" customHeight="1" x14ac:dyDescent="0.2">
      <c r="A10" s="306" t="s">
        <v>215</v>
      </c>
      <c r="B10" s="307"/>
      <c r="C10" s="450" t="s">
        <v>768</v>
      </c>
      <c r="D10" s="451"/>
      <c r="E10" s="104" t="s">
        <v>216</v>
      </c>
      <c r="F10" s="309">
        <v>26466000</v>
      </c>
      <c r="G10" s="309"/>
      <c r="H10" s="309">
        <v>26466000</v>
      </c>
      <c r="I10" s="309"/>
      <c r="J10" s="309"/>
      <c r="K10" s="310">
        <v>100</v>
      </c>
      <c r="L10" s="310"/>
    </row>
    <row r="11" spans="1:12" ht="28.5" customHeight="1" x14ac:dyDescent="0.2">
      <c r="A11" s="306" t="s">
        <v>217</v>
      </c>
      <c r="B11" s="307"/>
      <c r="C11" s="450" t="s">
        <v>768</v>
      </c>
      <c r="D11" s="451"/>
      <c r="E11" s="104" t="s">
        <v>218</v>
      </c>
      <c r="F11" s="309">
        <v>26466000</v>
      </c>
      <c r="G11" s="309"/>
      <c r="H11" s="309">
        <v>26466000</v>
      </c>
      <c r="I11" s="309"/>
      <c r="J11" s="309"/>
      <c r="K11" s="310">
        <v>100</v>
      </c>
      <c r="L11" s="310"/>
    </row>
    <row r="12" spans="1:12" ht="48.75" customHeight="1" x14ac:dyDescent="0.2">
      <c r="A12" s="306" t="s">
        <v>769</v>
      </c>
      <c r="B12" s="307"/>
      <c r="C12" s="450" t="s">
        <v>770</v>
      </c>
      <c r="D12" s="451"/>
      <c r="E12" s="104"/>
      <c r="F12" s="309">
        <v>1582042</v>
      </c>
      <c r="G12" s="309"/>
      <c r="H12" s="309">
        <v>1582042</v>
      </c>
      <c r="I12" s="309"/>
      <c r="J12" s="309"/>
      <c r="K12" s="310">
        <v>100</v>
      </c>
      <c r="L12" s="310"/>
    </row>
    <row r="13" spans="1:12" ht="46.5" customHeight="1" x14ac:dyDescent="0.2">
      <c r="A13" s="306" t="s">
        <v>215</v>
      </c>
      <c r="B13" s="307"/>
      <c r="C13" s="450" t="s">
        <v>770</v>
      </c>
      <c r="D13" s="451"/>
      <c r="E13" s="104" t="s">
        <v>216</v>
      </c>
      <c r="F13" s="309">
        <v>1582042</v>
      </c>
      <c r="G13" s="309"/>
      <c r="H13" s="309">
        <v>1582042</v>
      </c>
      <c r="I13" s="309"/>
      <c r="J13" s="309"/>
      <c r="K13" s="310">
        <v>100</v>
      </c>
      <c r="L13" s="310"/>
    </row>
    <row r="14" spans="1:12" ht="29.25" customHeight="1" x14ac:dyDescent="0.2">
      <c r="A14" s="306" t="s">
        <v>217</v>
      </c>
      <c r="B14" s="307"/>
      <c r="C14" s="450" t="s">
        <v>770</v>
      </c>
      <c r="D14" s="451"/>
      <c r="E14" s="104" t="s">
        <v>218</v>
      </c>
      <c r="F14" s="309">
        <v>1582042</v>
      </c>
      <c r="G14" s="309"/>
      <c r="H14" s="309">
        <v>1582042</v>
      </c>
      <c r="I14" s="309"/>
      <c r="J14" s="309"/>
      <c r="K14" s="310">
        <v>100</v>
      </c>
      <c r="L14" s="310"/>
    </row>
    <row r="15" spans="1:12" ht="31.5" customHeight="1" x14ac:dyDescent="0.2">
      <c r="A15" s="420" t="s">
        <v>771</v>
      </c>
      <c r="B15" s="421"/>
      <c r="C15" s="448" t="s">
        <v>772</v>
      </c>
      <c r="D15" s="449"/>
      <c r="E15" s="105"/>
      <c r="F15" s="376">
        <v>95762631.450000003</v>
      </c>
      <c r="G15" s="376"/>
      <c r="H15" s="376">
        <v>95762631.450000003</v>
      </c>
      <c r="I15" s="376"/>
      <c r="J15" s="376"/>
      <c r="K15" s="422">
        <v>100</v>
      </c>
      <c r="L15" s="422"/>
    </row>
    <row r="16" spans="1:12" ht="60.75" customHeight="1" x14ac:dyDescent="0.2">
      <c r="A16" s="306" t="s">
        <v>773</v>
      </c>
      <c r="B16" s="307"/>
      <c r="C16" s="450" t="s">
        <v>774</v>
      </c>
      <c r="D16" s="451"/>
      <c r="E16" s="104"/>
      <c r="F16" s="309">
        <v>95762631.450000003</v>
      </c>
      <c r="G16" s="309"/>
      <c r="H16" s="309">
        <v>95762631.450000003</v>
      </c>
      <c r="I16" s="309"/>
      <c r="J16" s="309"/>
      <c r="K16" s="310">
        <v>100</v>
      </c>
      <c r="L16" s="310"/>
    </row>
    <row r="17" spans="1:12" ht="51.75" customHeight="1" x14ac:dyDescent="0.2">
      <c r="A17" s="306" t="s">
        <v>775</v>
      </c>
      <c r="B17" s="307"/>
      <c r="C17" s="450" t="s">
        <v>776</v>
      </c>
      <c r="D17" s="451"/>
      <c r="E17" s="104"/>
      <c r="F17" s="309">
        <v>89136000</v>
      </c>
      <c r="G17" s="309"/>
      <c r="H17" s="309">
        <v>89136000</v>
      </c>
      <c r="I17" s="309"/>
      <c r="J17" s="309"/>
      <c r="K17" s="310">
        <v>100</v>
      </c>
      <c r="L17" s="310"/>
    </row>
    <row r="18" spans="1:12" ht="47.25" customHeight="1" x14ac:dyDescent="0.2">
      <c r="A18" s="306" t="s">
        <v>215</v>
      </c>
      <c r="B18" s="307"/>
      <c r="C18" s="450" t="s">
        <v>776</v>
      </c>
      <c r="D18" s="451"/>
      <c r="E18" s="104" t="s">
        <v>216</v>
      </c>
      <c r="F18" s="309">
        <v>89136000</v>
      </c>
      <c r="G18" s="309"/>
      <c r="H18" s="309">
        <v>89136000</v>
      </c>
      <c r="I18" s="309"/>
      <c r="J18" s="309"/>
      <c r="K18" s="310">
        <v>100</v>
      </c>
      <c r="L18" s="310"/>
    </row>
    <row r="19" spans="1:12" ht="33.75" customHeight="1" x14ac:dyDescent="0.2">
      <c r="A19" s="306" t="s">
        <v>231</v>
      </c>
      <c r="B19" s="307"/>
      <c r="C19" s="450" t="s">
        <v>776</v>
      </c>
      <c r="D19" s="451"/>
      <c r="E19" s="104" t="s">
        <v>232</v>
      </c>
      <c r="F19" s="309">
        <v>89136000</v>
      </c>
      <c r="G19" s="309"/>
      <c r="H19" s="309">
        <v>89136000</v>
      </c>
      <c r="I19" s="309"/>
      <c r="J19" s="309"/>
      <c r="K19" s="310">
        <v>100</v>
      </c>
      <c r="L19" s="310"/>
    </row>
    <row r="20" spans="1:12" ht="51.75" customHeight="1" x14ac:dyDescent="0.2">
      <c r="A20" s="306" t="s">
        <v>769</v>
      </c>
      <c r="B20" s="307"/>
      <c r="C20" s="450" t="s">
        <v>777</v>
      </c>
      <c r="D20" s="451"/>
      <c r="E20" s="104"/>
      <c r="F20" s="309">
        <v>4870773</v>
      </c>
      <c r="G20" s="309"/>
      <c r="H20" s="309">
        <v>4870773</v>
      </c>
      <c r="I20" s="309"/>
      <c r="J20" s="309"/>
      <c r="K20" s="310">
        <v>100</v>
      </c>
      <c r="L20" s="310"/>
    </row>
    <row r="21" spans="1:12" ht="57.75" customHeight="1" x14ac:dyDescent="0.2">
      <c r="A21" s="306" t="s">
        <v>215</v>
      </c>
      <c r="B21" s="307"/>
      <c r="C21" s="450" t="s">
        <v>777</v>
      </c>
      <c r="D21" s="451"/>
      <c r="E21" s="104" t="s">
        <v>216</v>
      </c>
      <c r="F21" s="309">
        <v>4870773</v>
      </c>
      <c r="G21" s="309"/>
      <c r="H21" s="309">
        <v>4870773</v>
      </c>
      <c r="I21" s="309"/>
      <c r="J21" s="309"/>
      <c r="K21" s="310">
        <v>100</v>
      </c>
      <c r="L21" s="310"/>
    </row>
    <row r="22" spans="1:12" ht="30" customHeight="1" x14ac:dyDescent="0.2">
      <c r="A22" s="306" t="s">
        <v>231</v>
      </c>
      <c r="B22" s="307"/>
      <c r="C22" s="450" t="s">
        <v>777</v>
      </c>
      <c r="D22" s="451"/>
      <c r="E22" s="104" t="s">
        <v>232</v>
      </c>
      <c r="F22" s="309">
        <v>4870773</v>
      </c>
      <c r="G22" s="309"/>
      <c r="H22" s="309">
        <v>4870773</v>
      </c>
      <c r="I22" s="309"/>
      <c r="J22" s="309"/>
      <c r="K22" s="310">
        <v>100</v>
      </c>
      <c r="L22" s="310"/>
    </row>
    <row r="23" spans="1:12" ht="66.75" customHeight="1" x14ac:dyDescent="0.2">
      <c r="A23" s="306" t="s">
        <v>778</v>
      </c>
      <c r="B23" s="307"/>
      <c r="C23" s="450" t="s">
        <v>779</v>
      </c>
      <c r="D23" s="451"/>
      <c r="E23" s="104"/>
      <c r="F23" s="309">
        <v>1755858.45</v>
      </c>
      <c r="G23" s="309"/>
      <c r="H23" s="309">
        <v>1755858.45</v>
      </c>
      <c r="I23" s="309"/>
      <c r="J23" s="309"/>
      <c r="K23" s="310">
        <v>100</v>
      </c>
      <c r="L23" s="310"/>
    </row>
    <row r="24" spans="1:12" ht="49.5" customHeight="1" x14ac:dyDescent="0.2">
      <c r="A24" s="306" t="s">
        <v>215</v>
      </c>
      <c r="B24" s="307"/>
      <c r="C24" s="450" t="s">
        <v>779</v>
      </c>
      <c r="D24" s="451"/>
      <c r="E24" s="104" t="s">
        <v>216</v>
      </c>
      <c r="F24" s="309">
        <v>1755858.45</v>
      </c>
      <c r="G24" s="309"/>
      <c r="H24" s="309">
        <v>1755858.45</v>
      </c>
      <c r="I24" s="309"/>
      <c r="J24" s="309"/>
      <c r="K24" s="310">
        <v>100</v>
      </c>
      <c r="L24" s="310"/>
    </row>
    <row r="25" spans="1:12" ht="34.5" customHeight="1" x14ac:dyDescent="0.2">
      <c r="A25" s="306" t="s">
        <v>231</v>
      </c>
      <c r="B25" s="307"/>
      <c r="C25" s="450" t="s">
        <v>779</v>
      </c>
      <c r="D25" s="451"/>
      <c r="E25" s="104" t="s">
        <v>232</v>
      </c>
      <c r="F25" s="309">
        <v>1755858.45</v>
      </c>
      <c r="G25" s="309"/>
      <c r="H25" s="309">
        <v>1755858.45</v>
      </c>
      <c r="I25" s="309"/>
      <c r="J25" s="309"/>
      <c r="K25" s="310">
        <v>100</v>
      </c>
      <c r="L25" s="310"/>
    </row>
    <row r="26" spans="1:12" ht="70.5" customHeight="1" x14ac:dyDescent="0.2">
      <c r="A26" s="420" t="s">
        <v>347</v>
      </c>
      <c r="B26" s="421"/>
      <c r="C26" s="448" t="s">
        <v>348</v>
      </c>
      <c r="D26" s="449"/>
      <c r="E26" s="105"/>
      <c r="F26" s="376">
        <v>510822441.16000003</v>
      </c>
      <c r="G26" s="376"/>
      <c r="H26" s="376">
        <v>510811958.41000003</v>
      </c>
      <c r="I26" s="376"/>
      <c r="J26" s="376"/>
      <c r="K26" s="422">
        <v>99.997947868152352</v>
      </c>
      <c r="L26" s="422"/>
    </row>
    <row r="27" spans="1:12" ht="60.75" customHeight="1" x14ac:dyDescent="0.2">
      <c r="A27" s="306" t="s">
        <v>349</v>
      </c>
      <c r="B27" s="307"/>
      <c r="C27" s="450" t="s">
        <v>350</v>
      </c>
      <c r="D27" s="451"/>
      <c r="E27" s="104"/>
      <c r="F27" s="309">
        <v>164454859</v>
      </c>
      <c r="G27" s="309"/>
      <c r="H27" s="309">
        <v>164444876.25</v>
      </c>
      <c r="I27" s="309"/>
      <c r="J27" s="309"/>
      <c r="K27" s="310">
        <v>99.993929793220644</v>
      </c>
      <c r="L27" s="310"/>
    </row>
    <row r="28" spans="1:12" ht="33.75" customHeight="1" x14ac:dyDescent="0.2">
      <c r="A28" s="306" t="s">
        <v>351</v>
      </c>
      <c r="B28" s="307"/>
      <c r="C28" s="450" t="s">
        <v>352</v>
      </c>
      <c r="D28" s="451"/>
      <c r="E28" s="104"/>
      <c r="F28" s="309">
        <v>38076837.810000002</v>
      </c>
      <c r="G28" s="309"/>
      <c r="H28" s="309">
        <v>38066855.060000002</v>
      </c>
      <c r="I28" s="309"/>
      <c r="J28" s="309"/>
      <c r="K28" s="310">
        <v>99.973782618058209</v>
      </c>
      <c r="L28" s="310"/>
    </row>
    <row r="29" spans="1:12" ht="30.75" customHeight="1" x14ac:dyDescent="0.2">
      <c r="A29" s="306" t="s">
        <v>147</v>
      </c>
      <c r="B29" s="307"/>
      <c r="C29" s="450" t="s">
        <v>352</v>
      </c>
      <c r="D29" s="451"/>
      <c r="E29" s="104" t="s">
        <v>148</v>
      </c>
      <c r="F29" s="309">
        <v>672400</v>
      </c>
      <c r="G29" s="309"/>
      <c r="H29" s="309">
        <v>665518.16</v>
      </c>
      <c r="I29" s="309"/>
      <c r="J29" s="309"/>
      <c r="K29" s="310">
        <v>98.976525877453909</v>
      </c>
      <c r="L29" s="310"/>
    </row>
    <row r="30" spans="1:12" ht="29.25" customHeight="1" x14ac:dyDescent="0.2">
      <c r="A30" s="306" t="s">
        <v>149</v>
      </c>
      <c r="B30" s="307"/>
      <c r="C30" s="450" t="s">
        <v>352</v>
      </c>
      <c r="D30" s="451"/>
      <c r="E30" s="104" t="s">
        <v>150</v>
      </c>
      <c r="F30" s="309">
        <v>672400</v>
      </c>
      <c r="G30" s="309"/>
      <c r="H30" s="309">
        <v>665518.16</v>
      </c>
      <c r="I30" s="309"/>
      <c r="J30" s="309"/>
      <c r="K30" s="310">
        <v>98.976525877453909</v>
      </c>
      <c r="L30" s="310"/>
    </row>
    <row r="31" spans="1:12" ht="45.75" customHeight="1" x14ac:dyDescent="0.2">
      <c r="A31" s="306" t="s">
        <v>215</v>
      </c>
      <c r="B31" s="307"/>
      <c r="C31" s="450" t="s">
        <v>352</v>
      </c>
      <c r="D31" s="451"/>
      <c r="E31" s="104" t="s">
        <v>216</v>
      </c>
      <c r="F31" s="309">
        <v>37404437.810000002</v>
      </c>
      <c r="G31" s="309"/>
      <c r="H31" s="309">
        <v>37401336.899999999</v>
      </c>
      <c r="I31" s="309"/>
      <c r="J31" s="309"/>
      <c r="K31" s="310">
        <v>99.991709780492471</v>
      </c>
      <c r="L31" s="310"/>
    </row>
    <row r="32" spans="1:12" ht="27" customHeight="1" x14ac:dyDescent="0.2">
      <c r="A32" s="306" t="s">
        <v>217</v>
      </c>
      <c r="B32" s="307"/>
      <c r="C32" s="450" t="s">
        <v>352</v>
      </c>
      <c r="D32" s="451"/>
      <c r="E32" s="104" t="s">
        <v>218</v>
      </c>
      <c r="F32" s="309">
        <v>21700080.809999999</v>
      </c>
      <c r="G32" s="309"/>
      <c r="H32" s="309">
        <v>21697580.239999998</v>
      </c>
      <c r="I32" s="309"/>
      <c r="J32" s="309"/>
      <c r="K32" s="310">
        <v>99.988476678857126</v>
      </c>
      <c r="L32" s="310"/>
    </row>
    <row r="33" spans="1:12" ht="27" customHeight="1" x14ac:dyDescent="0.2">
      <c r="A33" s="306" t="s">
        <v>231</v>
      </c>
      <c r="B33" s="307"/>
      <c r="C33" s="450" t="s">
        <v>352</v>
      </c>
      <c r="D33" s="451"/>
      <c r="E33" s="104" t="s">
        <v>232</v>
      </c>
      <c r="F33" s="309">
        <v>15704357</v>
      </c>
      <c r="G33" s="309"/>
      <c r="H33" s="309">
        <v>15703756.66</v>
      </c>
      <c r="I33" s="309"/>
      <c r="J33" s="309"/>
      <c r="K33" s="310">
        <v>99.996177239220941</v>
      </c>
      <c r="L33" s="310"/>
    </row>
    <row r="34" spans="1:12" ht="50.25" customHeight="1" x14ac:dyDescent="0.2">
      <c r="A34" s="306" t="s">
        <v>780</v>
      </c>
      <c r="B34" s="307"/>
      <c r="C34" s="450" t="s">
        <v>781</v>
      </c>
      <c r="D34" s="451"/>
      <c r="E34" s="104"/>
      <c r="F34" s="309">
        <v>117676515</v>
      </c>
      <c r="G34" s="309"/>
      <c r="H34" s="309">
        <v>117676515</v>
      </c>
      <c r="I34" s="309"/>
      <c r="J34" s="309"/>
      <c r="K34" s="310">
        <v>100</v>
      </c>
      <c r="L34" s="310"/>
    </row>
    <row r="35" spans="1:12" ht="48.75" customHeight="1" x14ac:dyDescent="0.2">
      <c r="A35" s="306" t="s">
        <v>215</v>
      </c>
      <c r="B35" s="307"/>
      <c r="C35" s="450" t="s">
        <v>781</v>
      </c>
      <c r="D35" s="451"/>
      <c r="E35" s="104" t="s">
        <v>216</v>
      </c>
      <c r="F35" s="309">
        <v>117676515</v>
      </c>
      <c r="G35" s="309"/>
      <c r="H35" s="309">
        <v>117676515</v>
      </c>
      <c r="I35" s="309"/>
      <c r="J35" s="309"/>
      <c r="K35" s="310">
        <v>100</v>
      </c>
      <c r="L35" s="310"/>
    </row>
    <row r="36" spans="1:12" ht="28.5" customHeight="1" x14ac:dyDescent="0.2">
      <c r="A36" s="306" t="s">
        <v>217</v>
      </c>
      <c r="B36" s="307"/>
      <c r="C36" s="450" t="s">
        <v>781</v>
      </c>
      <c r="D36" s="451"/>
      <c r="E36" s="104" t="s">
        <v>218</v>
      </c>
      <c r="F36" s="309">
        <v>117676515</v>
      </c>
      <c r="G36" s="309"/>
      <c r="H36" s="309">
        <v>117676515</v>
      </c>
      <c r="I36" s="309"/>
      <c r="J36" s="309"/>
      <c r="K36" s="310">
        <v>100</v>
      </c>
      <c r="L36" s="310"/>
    </row>
    <row r="37" spans="1:12" ht="66.75" customHeight="1" x14ac:dyDescent="0.2">
      <c r="A37" s="306" t="s">
        <v>782</v>
      </c>
      <c r="B37" s="307"/>
      <c r="C37" s="450" t="s">
        <v>783</v>
      </c>
      <c r="D37" s="451"/>
      <c r="E37" s="104"/>
      <c r="F37" s="309">
        <v>8701506.1899999995</v>
      </c>
      <c r="G37" s="309"/>
      <c r="H37" s="309">
        <v>8701506.1899999995</v>
      </c>
      <c r="I37" s="309"/>
      <c r="J37" s="309"/>
      <c r="K37" s="310">
        <v>100</v>
      </c>
      <c r="L37" s="310"/>
    </row>
    <row r="38" spans="1:12" ht="44.25" customHeight="1" x14ac:dyDescent="0.2">
      <c r="A38" s="306" t="s">
        <v>215</v>
      </c>
      <c r="B38" s="307"/>
      <c r="C38" s="450" t="s">
        <v>783</v>
      </c>
      <c r="D38" s="451"/>
      <c r="E38" s="104" t="s">
        <v>216</v>
      </c>
      <c r="F38" s="309">
        <v>8701506.1899999995</v>
      </c>
      <c r="G38" s="309"/>
      <c r="H38" s="309">
        <v>8701506.1899999995</v>
      </c>
      <c r="I38" s="309"/>
      <c r="J38" s="309"/>
      <c r="K38" s="310">
        <v>100</v>
      </c>
      <c r="L38" s="310"/>
    </row>
    <row r="39" spans="1:12" ht="32.25" customHeight="1" x14ac:dyDescent="0.2">
      <c r="A39" s="306" t="s">
        <v>217</v>
      </c>
      <c r="B39" s="307"/>
      <c r="C39" s="450" t="s">
        <v>783</v>
      </c>
      <c r="D39" s="451"/>
      <c r="E39" s="104" t="s">
        <v>218</v>
      </c>
      <c r="F39" s="309">
        <v>8701506.1899999995</v>
      </c>
      <c r="G39" s="309"/>
      <c r="H39" s="309">
        <v>8701506.1899999995</v>
      </c>
      <c r="I39" s="309"/>
      <c r="J39" s="309"/>
      <c r="K39" s="310">
        <v>100</v>
      </c>
      <c r="L39" s="310"/>
    </row>
    <row r="40" spans="1:12" ht="55.5" customHeight="1" x14ac:dyDescent="0.2">
      <c r="A40" s="306" t="s">
        <v>784</v>
      </c>
      <c r="B40" s="307"/>
      <c r="C40" s="450" t="s">
        <v>785</v>
      </c>
      <c r="D40" s="451"/>
      <c r="E40" s="104"/>
      <c r="F40" s="309">
        <v>265000</v>
      </c>
      <c r="G40" s="309"/>
      <c r="H40" s="309">
        <v>265000</v>
      </c>
      <c r="I40" s="309"/>
      <c r="J40" s="309"/>
      <c r="K40" s="310">
        <v>100</v>
      </c>
      <c r="L40" s="310"/>
    </row>
    <row r="41" spans="1:12" ht="30.75" customHeight="1" x14ac:dyDescent="0.2">
      <c r="A41" s="306" t="s">
        <v>786</v>
      </c>
      <c r="B41" s="307"/>
      <c r="C41" s="450" t="s">
        <v>787</v>
      </c>
      <c r="D41" s="451"/>
      <c r="E41" s="104"/>
      <c r="F41" s="309">
        <v>265000</v>
      </c>
      <c r="G41" s="309"/>
      <c r="H41" s="309">
        <v>265000</v>
      </c>
      <c r="I41" s="309"/>
      <c r="J41" s="309"/>
      <c r="K41" s="310">
        <v>100</v>
      </c>
      <c r="L41" s="310"/>
    </row>
    <row r="42" spans="1:12" ht="28.5" customHeight="1" x14ac:dyDescent="0.2">
      <c r="A42" s="306" t="s">
        <v>147</v>
      </c>
      <c r="B42" s="307"/>
      <c r="C42" s="450" t="s">
        <v>787</v>
      </c>
      <c r="D42" s="451"/>
      <c r="E42" s="104" t="s">
        <v>148</v>
      </c>
      <c r="F42" s="309">
        <v>265000</v>
      </c>
      <c r="G42" s="309"/>
      <c r="H42" s="309">
        <v>265000</v>
      </c>
      <c r="I42" s="309"/>
      <c r="J42" s="309"/>
      <c r="K42" s="310">
        <v>100</v>
      </c>
      <c r="L42" s="310"/>
    </row>
    <row r="43" spans="1:12" ht="35.25" customHeight="1" x14ac:dyDescent="0.2">
      <c r="A43" s="306" t="s">
        <v>149</v>
      </c>
      <c r="B43" s="307"/>
      <c r="C43" s="450" t="s">
        <v>787</v>
      </c>
      <c r="D43" s="451"/>
      <c r="E43" s="104" t="s">
        <v>150</v>
      </c>
      <c r="F43" s="309">
        <v>265000</v>
      </c>
      <c r="G43" s="309"/>
      <c r="H43" s="309">
        <v>265000</v>
      </c>
      <c r="I43" s="309"/>
      <c r="J43" s="309"/>
      <c r="K43" s="310">
        <v>100</v>
      </c>
      <c r="L43" s="310"/>
    </row>
    <row r="44" spans="1:12" ht="36" customHeight="1" x14ac:dyDescent="0.2">
      <c r="A44" s="306" t="s">
        <v>788</v>
      </c>
      <c r="B44" s="307"/>
      <c r="C44" s="450" t="s">
        <v>789</v>
      </c>
      <c r="D44" s="451"/>
      <c r="E44" s="104"/>
      <c r="F44" s="309">
        <v>261276164.03999999</v>
      </c>
      <c r="G44" s="309"/>
      <c r="H44" s="309">
        <v>261276164.03999999</v>
      </c>
      <c r="I44" s="309"/>
      <c r="J44" s="309"/>
      <c r="K44" s="310">
        <v>100</v>
      </c>
      <c r="L44" s="310"/>
    </row>
    <row r="45" spans="1:12" ht="50.25" customHeight="1" x14ac:dyDescent="0.2">
      <c r="A45" s="306" t="s">
        <v>790</v>
      </c>
      <c r="B45" s="307"/>
      <c r="C45" s="450" t="s">
        <v>791</v>
      </c>
      <c r="D45" s="451"/>
      <c r="E45" s="104"/>
      <c r="F45" s="309">
        <v>261276164.03999999</v>
      </c>
      <c r="G45" s="309"/>
      <c r="H45" s="309">
        <v>261276164.03999999</v>
      </c>
      <c r="I45" s="309"/>
      <c r="J45" s="309"/>
      <c r="K45" s="310">
        <v>100</v>
      </c>
      <c r="L45" s="310"/>
    </row>
    <row r="46" spans="1:12" ht="47.25" customHeight="1" x14ac:dyDescent="0.2">
      <c r="A46" s="306" t="s">
        <v>215</v>
      </c>
      <c r="B46" s="307"/>
      <c r="C46" s="450" t="s">
        <v>791</v>
      </c>
      <c r="D46" s="451"/>
      <c r="E46" s="104" t="s">
        <v>216</v>
      </c>
      <c r="F46" s="309">
        <v>261276164.03999999</v>
      </c>
      <c r="G46" s="309"/>
      <c r="H46" s="309">
        <v>261276164.03999999</v>
      </c>
      <c r="I46" s="309"/>
      <c r="J46" s="309"/>
      <c r="K46" s="310">
        <v>100</v>
      </c>
      <c r="L46" s="310"/>
    </row>
    <row r="47" spans="1:12" ht="31.5" customHeight="1" x14ac:dyDescent="0.2">
      <c r="A47" s="306" t="s">
        <v>217</v>
      </c>
      <c r="B47" s="307"/>
      <c r="C47" s="450" t="s">
        <v>791</v>
      </c>
      <c r="D47" s="451"/>
      <c r="E47" s="104" t="s">
        <v>218</v>
      </c>
      <c r="F47" s="309">
        <v>113731164.06</v>
      </c>
      <c r="G47" s="309"/>
      <c r="H47" s="309">
        <v>113731164.06</v>
      </c>
      <c r="I47" s="309"/>
      <c r="J47" s="309"/>
      <c r="K47" s="310">
        <v>100</v>
      </c>
      <c r="L47" s="310"/>
    </row>
    <row r="48" spans="1:12" ht="33" customHeight="1" x14ac:dyDescent="0.2">
      <c r="A48" s="306" t="s">
        <v>231</v>
      </c>
      <c r="B48" s="307"/>
      <c r="C48" s="450" t="s">
        <v>791</v>
      </c>
      <c r="D48" s="451"/>
      <c r="E48" s="104" t="s">
        <v>232</v>
      </c>
      <c r="F48" s="309">
        <v>147544999.97999999</v>
      </c>
      <c r="G48" s="309"/>
      <c r="H48" s="309">
        <v>147544999.97999999</v>
      </c>
      <c r="I48" s="309"/>
      <c r="J48" s="309"/>
      <c r="K48" s="310">
        <v>100</v>
      </c>
      <c r="L48" s="310"/>
    </row>
    <row r="49" spans="1:12" ht="93" customHeight="1" x14ac:dyDescent="0.2">
      <c r="A49" s="306" t="s">
        <v>792</v>
      </c>
      <c r="B49" s="307"/>
      <c r="C49" s="450" t="s">
        <v>793</v>
      </c>
      <c r="D49" s="451"/>
      <c r="E49" s="104"/>
      <c r="F49" s="309">
        <v>10639543.439999999</v>
      </c>
      <c r="G49" s="309"/>
      <c r="H49" s="309">
        <v>10639543.439999999</v>
      </c>
      <c r="I49" s="309"/>
      <c r="J49" s="309"/>
      <c r="K49" s="310">
        <v>100</v>
      </c>
      <c r="L49" s="310"/>
    </row>
    <row r="50" spans="1:12" ht="60.75" customHeight="1" x14ac:dyDescent="0.2">
      <c r="A50" s="306" t="s">
        <v>794</v>
      </c>
      <c r="B50" s="307"/>
      <c r="C50" s="450" t="s">
        <v>795</v>
      </c>
      <c r="D50" s="451"/>
      <c r="E50" s="104"/>
      <c r="F50" s="309">
        <v>10639543.439999999</v>
      </c>
      <c r="G50" s="309"/>
      <c r="H50" s="309">
        <v>10639543.439999999</v>
      </c>
      <c r="I50" s="309"/>
      <c r="J50" s="309"/>
      <c r="K50" s="310">
        <v>100</v>
      </c>
      <c r="L50" s="310"/>
    </row>
    <row r="51" spans="1:12" ht="46.5" customHeight="1" x14ac:dyDescent="0.2">
      <c r="A51" s="306" t="s">
        <v>110</v>
      </c>
      <c r="B51" s="307"/>
      <c r="C51" s="450" t="s">
        <v>795</v>
      </c>
      <c r="D51" s="451"/>
      <c r="E51" s="104" t="s">
        <v>111</v>
      </c>
      <c r="F51" s="309">
        <v>3639543.44</v>
      </c>
      <c r="G51" s="309"/>
      <c r="H51" s="309">
        <v>3639543.44</v>
      </c>
      <c r="I51" s="309"/>
      <c r="J51" s="309"/>
      <c r="K51" s="310">
        <v>100</v>
      </c>
      <c r="L51" s="310"/>
    </row>
    <row r="52" spans="1:12" ht="45.75" customHeight="1" x14ac:dyDescent="0.2">
      <c r="A52" s="306" t="s">
        <v>112</v>
      </c>
      <c r="B52" s="307"/>
      <c r="C52" s="450" t="s">
        <v>795</v>
      </c>
      <c r="D52" s="451"/>
      <c r="E52" s="104" t="s">
        <v>113</v>
      </c>
      <c r="F52" s="309">
        <v>3639543.44</v>
      </c>
      <c r="G52" s="309"/>
      <c r="H52" s="309">
        <v>3639543.44</v>
      </c>
      <c r="I52" s="309"/>
      <c r="J52" s="309"/>
      <c r="K52" s="310">
        <v>100</v>
      </c>
      <c r="L52" s="310"/>
    </row>
    <row r="53" spans="1:12" ht="48.75" customHeight="1" x14ac:dyDescent="0.2">
      <c r="A53" s="306" t="s">
        <v>215</v>
      </c>
      <c r="B53" s="307"/>
      <c r="C53" s="450" t="s">
        <v>795</v>
      </c>
      <c r="D53" s="451"/>
      <c r="E53" s="104" t="s">
        <v>216</v>
      </c>
      <c r="F53" s="309">
        <v>7000000</v>
      </c>
      <c r="G53" s="309"/>
      <c r="H53" s="309">
        <v>7000000</v>
      </c>
      <c r="I53" s="309"/>
      <c r="J53" s="309"/>
      <c r="K53" s="310">
        <v>100</v>
      </c>
      <c r="L53" s="310"/>
    </row>
    <row r="54" spans="1:12" ht="34.5" customHeight="1" x14ac:dyDescent="0.2">
      <c r="A54" s="306" t="s">
        <v>231</v>
      </c>
      <c r="B54" s="307"/>
      <c r="C54" s="450" t="s">
        <v>795</v>
      </c>
      <c r="D54" s="451"/>
      <c r="E54" s="104" t="s">
        <v>232</v>
      </c>
      <c r="F54" s="309">
        <v>7000000</v>
      </c>
      <c r="G54" s="309"/>
      <c r="H54" s="309">
        <v>7000000</v>
      </c>
      <c r="I54" s="309"/>
      <c r="J54" s="309"/>
      <c r="K54" s="310">
        <v>100</v>
      </c>
      <c r="L54" s="310"/>
    </row>
    <row r="55" spans="1:12" ht="59.25" customHeight="1" x14ac:dyDescent="0.2">
      <c r="A55" s="306" t="s">
        <v>796</v>
      </c>
      <c r="B55" s="307"/>
      <c r="C55" s="450" t="s">
        <v>797</v>
      </c>
      <c r="D55" s="451"/>
      <c r="E55" s="104"/>
      <c r="F55" s="309">
        <v>49583023</v>
      </c>
      <c r="G55" s="309"/>
      <c r="H55" s="309">
        <v>49582523</v>
      </c>
      <c r="I55" s="309"/>
      <c r="J55" s="309"/>
      <c r="K55" s="310">
        <v>99.998991590327208</v>
      </c>
      <c r="L55" s="310"/>
    </row>
    <row r="56" spans="1:12" ht="51" customHeight="1" x14ac:dyDescent="0.2">
      <c r="A56" s="306" t="s">
        <v>798</v>
      </c>
      <c r="B56" s="307"/>
      <c r="C56" s="450" t="s">
        <v>799</v>
      </c>
      <c r="D56" s="451"/>
      <c r="E56" s="104"/>
      <c r="F56" s="309">
        <v>11846075</v>
      </c>
      <c r="G56" s="309"/>
      <c r="H56" s="309">
        <v>11845575</v>
      </c>
      <c r="I56" s="309"/>
      <c r="J56" s="309"/>
      <c r="K56" s="310">
        <v>99.995779192686186</v>
      </c>
      <c r="L56" s="310"/>
    </row>
    <row r="57" spans="1:12" ht="52.5" customHeight="1" x14ac:dyDescent="0.2">
      <c r="A57" s="306" t="s">
        <v>215</v>
      </c>
      <c r="B57" s="307"/>
      <c r="C57" s="450" t="s">
        <v>799</v>
      </c>
      <c r="D57" s="451"/>
      <c r="E57" s="104" t="s">
        <v>216</v>
      </c>
      <c r="F57" s="309">
        <v>11846075</v>
      </c>
      <c r="G57" s="309"/>
      <c r="H57" s="309">
        <v>11845575</v>
      </c>
      <c r="I57" s="309"/>
      <c r="J57" s="309"/>
      <c r="K57" s="310">
        <v>99.995779192686186</v>
      </c>
      <c r="L57" s="310"/>
    </row>
    <row r="58" spans="1:12" ht="31.5" customHeight="1" x14ac:dyDescent="0.2">
      <c r="A58" s="306" t="s">
        <v>217</v>
      </c>
      <c r="B58" s="307"/>
      <c r="C58" s="450" t="s">
        <v>799</v>
      </c>
      <c r="D58" s="451"/>
      <c r="E58" s="104" t="s">
        <v>218</v>
      </c>
      <c r="F58" s="309">
        <v>11846075</v>
      </c>
      <c r="G58" s="309"/>
      <c r="H58" s="309">
        <v>11845575</v>
      </c>
      <c r="I58" s="309"/>
      <c r="J58" s="309"/>
      <c r="K58" s="310">
        <v>99.995779192686186</v>
      </c>
      <c r="L58" s="310"/>
    </row>
    <row r="59" spans="1:12" ht="50.25" customHeight="1" x14ac:dyDescent="0.2">
      <c r="A59" s="306" t="s">
        <v>800</v>
      </c>
      <c r="B59" s="307"/>
      <c r="C59" s="450" t="s">
        <v>801</v>
      </c>
      <c r="D59" s="451"/>
      <c r="E59" s="104"/>
      <c r="F59" s="309">
        <v>37736948</v>
      </c>
      <c r="G59" s="309"/>
      <c r="H59" s="309">
        <v>37736948</v>
      </c>
      <c r="I59" s="309"/>
      <c r="J59" s="309"/>
      <c r="K59" s="310">
        <v>100</v>
      </c>
      <c r="L59" s="310"/>
    </row>
    <row r="60" spans="1:12" ht="51" customHeight="1" x14ac:dyDescent="0.2">
      <c r="A60" s="306" t="s">
        <v>215</v>
      </c>
      <c r="B60" s="307"/>
      <c r="C60" s="450" t="s">
        <v>801</v>
      </c>
      <c r="D60" s="451"/>
      <c r="E60" s="104" t="s">
        <v>216</v>
      </c>
      <c r="F60" s="309">
        <v>37736948</v>
      </c>
      <c r="G60" s="309"/>
      <c r="H60" s="309">
        <v>37736948</v>
      </c>
      <c r="I60" s="309"/>
      <c r="J60" s="309"/>
      <c r="K60" s="310">
        <v>100</v>
      </c>
      <c r="L60" s="310"/>
    </row>
    <row r="61" spans="1:12" ht="36" customHeight="1" x14ac:dyDescent="0.2">
      <c r="A61" s="306" t="s">
        <v>217</v>
      </c>
      <c r="B61" s="307"/>
      <c r="C61" s="450" t="s">
        <v>801</v>
      </c>
      <c r="D61" s="451"/>
      <c r="E61" s="104" t="s">
        <v>218</v>
      </c>
      <c r="F61" s="309">
        <v>37736948</v>
      </c>
      <c r="G61" s="309"/>
      <c r="H61" s="309">
        <v>37736948</v>
      </c>
      <c r="I61" s="309"/>
      <c r="J61" s="309"/>
      <c r="K61" s="310">
        <v>100</v>
      </c>
      <c r="L61" s="310"/>
    </row>
    <row r="62" spans="1:12" ht="48.75" customHeight="1" x14ac:dyDescent="0.2">
      <c r="A62" s="306" t="s">
        <v>802</v>
      </c>
      <c r="B62" s="307"/>
      <c r="C62" s="450" t="s">
        <v>803</v>
      </c>
      <c r="D62" s="451"/>
      <c r="E62" s="104"/>
      <c r="F62" s="309">
        <v>24537185</v>
      </c>
      <c r="G62" s="309"/>
      <c r="H62" s="309">
        <v>24537185</v>
      </c>
      <c r="I62" s="309"/>
      <c r="J62" s="309"/>
      <c r="K62" s="310">
        <v>100</v>
      </c>
      <c r="L62" s="310"/>
    </row>
    <row r="63" spans="1:12" ht="48.75" customHeight="1" x14ac:dyDescent="0.2">
      <c r="A63" s="306" t="s">
        <v>769</v>
      </c>
      <c r="B63" s="307"/>
      <c r="C63" s="450" t="s">
        <v>804</v>
      </c>
      <c r="D63" s="451"/>
      <c r="E63" s="104"/>
      <c r="F63" s="309">
        <v>24537185</v>
      </c>
      <c r="G63" s="309"/>
      <c r="H63" s="309">
        <v>24537185</v>
      </c>
      <c r="I63" s="309"/>
      <c r="J63" s="309"/>
      <c r="K63" s="310">
        <v>100</v>
      </c>
      <c r="L63" s="310"/>
    </row>
    <row r="64" spans="1:12" ht="44.25" customHeight="1" x14ac:dyDescent="0.2">
      <c r="A64" s="306" t="s">
        <v>215</v>
      </c>
      <c r="B64" s="307"/>
      <c r="C64" s="450" t="s">
        <v>804</v>
      </c>
      <c r="D64" s="451"/>
      <c r="E64" s="104" t="s">
        <v>216</v>
      </c>
      <c r="F64" s="309">
        <v>24537185</v>
      </c>
      <c r="G64" s="309"/>
      <c r="H64" s="309">
        <v>24537185</v>
      </c>
      <c r="I64" s="309"/>
      <c r="J64" s="309"/>
      <c r="K64" s="310">
        <v>100</v>
      </c>
      <c r="L64" s="310"/>
    </row>
    <row r="65" spans="1:12" ht="34.5" customHeight="1" x14ac:dyDescent="0.2">
      <c r="A65" s="306" t="s">
        <v>217</v>
      </c>
      <c r="B65" s="307"/>
      <c r="C65" s="450" t="s">
        <v>804</v>
      </c>
      <c r="D65" s="451"/>
      <c r="E65" s="104" t="s">
        <v>218</v>
      </c>
      <c r="F65" s="309">
        <v>15426855</v>
      </c>
      <c r="G65" s="309"/>
      <c r="H65" s="309">
        <v>15426855</v>
      </c>
      <c r="I65" s="309"/>
      <c r="J65" s="309"/>
      <c r="K65" s="310">
        <v>100</v>
      </c>
      <c r="L65" s="310"/>
    </row>
    <row r="66" spans="1:12" ht="31.5" customHeight="1" x14ac:dyDescent="0.2">
      <c r="A66" s="306" t="s">
        <v>231</v>
      </c>
      <c r="B66" s="307"/>
      <c r="C66" s="450" t="s">
        <v>804</v>
      </c>
      <c r="D66" s="451"/>
      <c r="E66" s="104" t="s">
        <v>232</v>
      </c>
      <c r="F66" s="309">
        <v>9110330</v>
      </c>
      <c r="G66" s="309"/>
      <c r="H66" s="309">
        <v>9110330</v>
      </c>
      <c r="I66" s="309"/>
      <c r="J66" s="309"/>
      <c r="K66" s="310">
        <v>100</v>
      </c>
      <c r="L66" s="310"/>
    </row>
    <row r="67" spans="1:12" ht="33.75" customHeight="1" x14ac:dyDescent="0.2">
      <c r="A67" s="306" t="s">
        <v>805</v>
      </c>
      <c r="B67" s="307"/>
      <c r="C67" s="450" t="s">
        <v>806</v>
      </c>
      <c r="D67" s="451"/>
      <c r="E67" s="104"/>
      <c r="F67" s="309">
        <v>66666.679999999993</v>
      </c>
      <c r="G67" s="309"/>
      <c r="H67" s="309">
        <v>66666.679999999993</v>
      </c>
      <c r="I67" s="309"/>
      <c r="J67" s="309"/>
      <c r="K67" s="310">
        <v>100</v>
      </c>
      <c r="L67" s="310"/>
    </row>
    <row r="68" spans="1:12" ht="51.75" customHeight="1" x14ac:dyDescent="0.2">
      <c r="A68" s="306" t="s">
        <v>807</v>
      </c>
      <c r="B68" s="307"/>
      <c r="C68" s="450" t="s">
        <v>808</v>
      </c>
      <c r="D68" s="451"/>
      <c r="E68" s="104"/>
      <c r="F68" s="309">
        <v>66666.679999999993</v>
      </c>
      <c r="G68" s="309"/>
      <c r="H68" s="309">
        <v>66666.679999999993</v>
      </c>
      <c r="I68" s="309"/>
      <c r="J68" s="309"/>
      <c r="K68" s="310">
        <v>100</v>
      </c>
      <c r="L68" s="310"/>
    </row>
    <row r="69" spans="1:12" ht="54" customHeight="1" x14ac:dyDescent="0.2">
      <c r="A69" s="306" t="s">
        <v>215</v>
      </c>
      <c r="B69" s="307"/>
      <c r="C69" s="450" t="s">
        <v>808</v>
      </c>
      <c r="D69" s="451"/>
      <c r="E69" s="104" t="s">
        <v>216</v>
      </c>
      <c r="F69" s="309">
        <v>66666.679999999993</v>
      </c>
      <c r="G69" s="309"/>
      <c r="H69" s="309">
        <v>66666.679999999993</v>
      </c>
      <c r="I69" s="309"/>
      <c r="J69" s="309"/>
      <c r="K69" s="310">
        <v>100</v>
      </c>
      <c r="L69" s="310"/>
    </row>
    <row r="70" spans="1:12" ht="30" customHeight="1" x14ac:dyDescent="0.2">
      <c r="A70" s="306" t="s">
        <v>231</v>
      </c>
      <c r="B70" s="307"/>
      <c r="C70" s="450" t="s">
        <v>808</v>
      </c>
      <c r="D70" s="451"/>
      <c r="E70" s="104" t="s">
        <v>232</v>
      </c>
      <c r="F70" s="309">
        <v>66666.679999999993</v>
      </c>
      <c r="G70" s="309"/>
      <c r="H70" s="309">
        <v>66666.679999999993</v>
      </c>
      <c r="I70" s="309"/>
      <c r="J70" s="309"/>
      <c r="K70" s="310">
        <v>100</v>
      </c>
      <c r="L70" s="310"/>
    </row>
    <row r="71" spans="1:12" ht="59.25" customHeight="1" x14ac:dyDescent="0.2">
      <c r="A71" s="420" t="s">
        <v>809</v>
      </c>
      <c r="B71" s="421"/>
      <c r="C71" s="448" t="s">
        <v>810</v>
      </c>
      <c r="D71" s="449"/>
      <c r="E71" s="105"/>
      <c r="F71" s="376">
        <v>17944720</v>
      </c>
      <c r="G71" s="376"/>
      <c r="H71" s="376">
        <v>17944720</v>
      </c>
      <c r="I71" s="376"/>
      <c r="J71" s="376"/>
      <c r="K71" s="422">
        <v>100</v>
      </c>
      <c r="L71" s="422"/>
    </row>
    <row r="72" spans="1:12" ht="32.25" customHeight="1" x14ac:dyDescent="0.2">
      <c r="A72" s="306" t="s">
        <v>811</v>
      </c>
      <c r="B72" s="307"/>
      <c r="C72" s="450" t="s">
        <v>812</v>
      </c>
      <c r="D72" s="451"/>
      <c r="E72" s="104"/>
      <c r="F72" s="309">
        <v>1944720</v>
      </c>
      <c r="G72" s="309"/>
      <c r="H72" s="309">
        <v>1944720</v>
      </c>
      <c r="I72" s="309"/>
      <c r="J72" s="309"/>
      <c r="K72" s="310">
        <v>100</v>
      </c>
      <c r="L72" s="310"/>
    </row>
    <row r="73" spans="1:12" ht="36.75" customHeight="1" x14ac:dyDescent="0.2">
      <c r="A73" s="306" t="s">
        <v>813</v>
      </c>
      <c r="B73" s="307"/>
      <c r="C73" s="450" t="s">
        <v>814</v>
      </c>
      <c r="D73" s="451"/>
      <c r="E73" s="104"/>
      <c r="F73" s="309">
        <v>1944720</v>
      </c>
      <c r="G73" s="309"/>
      <c r="H73" s="309">
        <v>1944720</v>
      </c>
      <c r="I73" s="309"/>
      <c r="J73" s="309"/>
      <c r="K73" s="310">
        <v>100</v>
      </c>
      <c r="L73" s="310"/>
    </row>
    <row r="74" spans="1:12" ht="44.25" customHeight="1" x14ac:dyDescent="0.2">
      <c r="A74" s="306" t="s">
        <v>215</v>
      </c>
      <c r="B74" s="307"/>
      <c r="C74" s="450" t="s">
        <v>814</v>
      </c>
      <c r="D74" s="451"/>
      <c r="E74" s="104" t="s">
        <v>216</v>
      </c>
      <c r="F74" s="309">
        <v>1944720</v>
      </c>
      <c r="G74" s="309"/>
      <c r="H74" s="309">
        <v>1944720</v>
      </c>
      <c r="I74" s="309"/>
      <c r="J74" s="309"/>
      <c r="K74" s="310">
        <v>100</v>
      </c>
      <c r="L74" s="310"/>
    </row>
    <row r="75" spans="1:12" ht="29.25" customHeight="1" x14ac:dyDescent="0.2">
      <c r="A75" s="306" t="s">
        <v>217</v>
      </c>
      <c r="B75" s="307"/>
      <c r="C75" s="450" t="s">
        <v>814</v>
      </c>
      <c r="D75" s="451"/>
      <c r="E75" s="104" t="s">
        <v>218</v>
      </c>
      <c r="F75" s="309">
        <v>1944720</v>
      </c>
      <c r="G75" s="309"/>
      <c r="H75" s="309">
        <v>1944720</v>
      </c>
      <c r="I75" s="309"/>
      <c r="J75" s="309"/>
      <c r="K75" s="310">
        <v>100</v>
      </c>
      <c r="L75" s="310"/>
    </row>
    <row r="76" spans="1:12" ht="76.5" customHeight="1" x14ac:dyDescent="0.2">
      <c r="A76" s="306" t="s">
        <v>815</v>
      </c>
      <c r="B76" s="307"/>
      <c r="C76" s="450" t="s">
        <v>816</v>
      </c>
      <c r="D76" s="451"/>
      <c r="E76" s="104"/>
      <c r="F76" s="309">
        <v>16000000</v>
      </c>
      <c r="G76" s="309"/>
      <c r="H76" s="309">
        <v>16000000</v>
      </c>
      <c r="I76" s="309"/>
      <c r="J76" s="309"/>
      <c r="K76" s="310">
        <v>100</v>
      </c>
      <c r="L76" s="310"/>
    </row>
    <row r="77" spans="1:12" ht="41.25" customHeight="1" x14ac:dyDescent="0.2">
      <c r="A77" s="306" t="s">
        <v>817</v>
      </c>
      <c r="B77" s="307"/>
      <c r="C77" s="450" t="s">
        <v>818</v>
      </c>
      <c r="D77" s="451"/>
      <c r="E77" s="104"/>
      <c r="F77" s="309">
        <v>16000000</v>
      </c>
      <c r="G77" s="309"/>
      <c r="H77" s="309">
        <v>16000000</v>
      </c>
      <c r="I77" s="309"/>
      <c r="J77" s="309"/>
      <c r="K77" s="310">
        <v>100</v>
      </c>
      <c r="L77" s="310"/>
    </row>
    <row r="78" spans="1:12" ht="54" customHeight="1" x14ac:dyDescent="0.2">
      <c r="A78" s="306" t="s">
        <v>215</v>
      </c>
      <c r="B78" s="307"/>
      <c r="C78" s="450" t="s">
        <v>818</v>
      </c>
      <c r="D78" s="451"/>
      <c r="E78" s="104" t="s">
        <v>216</v>
      </c>
      <c r="F78" s="309">
        <v>16000000</v>
      </c>
      <c r="G78" s="309"/>
      <c r="H78" s="309">
        <v>16000000</v>
      </c>
      <c r="I78" s="309"/>
      <c r="J78" s="309"/>
      <c r="K78" s="310">
        <v>100</v>
      </c>
      <c r="L78" s="310"/>
    </row>
    <row r="79" spans="1:12" ht="36.75" customHeight="1" x14ac:dyDescent="0.2">
      <c r="A79" s="306" t="s">
        <v>217</v>
      </c>
      <c r="B79" s="307"/>
      <c r="C79" s="450" t="s">
        <v>818</v>
      </c>
      <c r="D79" s="451"/>
      <c r="E79" s="104" t="s">
        <v>218</v>
      </c>
      <c r="F79" s="309">
        <v>16000000</v>
      </c>
      <c r="G79" s="309"/>
      <c r="H79" s="309">
        <v>16000000</v>
      </c>
      <c r="I79" s="309"/>
      <c r="J79" s="309"/>
      <c r="K79" s="310">
        <v>100</v>
      </c>
      <c r="L79" s="310"/>
    </row>
    <row r="80" spans="1:12" ht="47.25" customHeight="1" x14ac:dyDescent="0.2">
      <c r="A80" s="420" t="s">
        <v>698</v>
      </c>
      <c r="B80" s="421"/>
      <c r="C80" s="448" t="s">
        <v>699</v>
      </c>
      <c r="D80" s="449"/>
      <c r="E80" s="105"/>
      <c r="F80" s="376">
        <v>262170244.99000001</v>
      </c>
      <c r="G80" s="376"/>
      <c r="H80" s="376">
        <v>262170244.99000001</v>
      </c>
      <c r="I80" s="376"/>
      <c r="J80" s="376"/>
      <c r="K80" s="422">
        <v>100</v>
      </c>
      <c r="L80" s="422"/>
    </row>
    <row r="81" spans="1:12" ht="59.25" customHeight="1" x14ac:dyDescent="0.2">
      <c r="A81" s="306" t="s">
        <v>700</v>
      </c>
      <c r="B81" s="307"/>
      <c r="C81" s="450" t="s">
        <v>701</v>
      </c>
      <c r="D81" s="451"/>
      <c r="E81" s="104"/>
      <c r="F81" s="309">
        <v>262170244.99000001</v>
      </c>
      <c r="G81" s="309"/>
      <c r="H81" s="309">
        <v>262170244.99000001</v>
      </c>
      <c r="I81" s="309"/>
      <c r="J81" s="309"/>
      <c r="K81" s="310">
        <v>100</v>
      </c>
      <c r="L81" s="310"/>
    </row>
    <row r="82" spans="1:12" ht="54.75" customHeight="1" x14ac:dyDescent="0.2">
      <c r="A82" s="306" t="s">
        <v>702</v>
      </c>
      <c r="B82" s="307"/>
      <c r="C82" s="450" t="s">
        <v>703</v>
      </c>
      <c r="D82" s="451"/>
      <c r="E82" s="104"/>
      <c r="F82" s="309">
        <v>262170244.99000001</v>
      </c>
      <c r="G82" s="309"/>
      <c r="H82" s="309">
        <v>262170244.99000001</v>
      </c>
      <c r="I82" s="309"/>
      <c r="J82" s="309"/>
      <c r="K82" s="310">
        <v>100</v>
      </c>
      <c r="L82" s="310"/>
    </row>
    <row r="83" spans="1:12" ht="51" customHeight="1" x14ac:dyDescent="0.2">
      <c r="A83" s="306" t="s">
        <v>215</v>
      </c>
      <c r="B83" s="307"/>
      <c r="C83" s="450" t="s">
        <v>703</v>
      </c>
      <c r="D83" s="451"/>
      <c r="E83" s="104" t="s">
        <v>216</v>
      </c>
      <c r="F83" s="309">
        <v>262170244.99000001</v>
      </c>
      <c r="G83" s="309"/>
      <c r="H83" s="309">
        <v>262170244.99000001</v>
      </c>
      <c r="I83" s="309"/>
      <c r="J83" s="309"/>
      <c r="K83" s="310">
        <v>100</v>
      </c>
      <c r="L83" s="310"/>
    </row>
    <row r="84" spans="1:12" ht="27.75" customHeight="1" x14ac:dyDescent="0.2">
      <c r="A84" s="306" t="s">
        <v>217</v>
      </c>
      <c r="B84" s="307"/>
      <c r="C84" s="450" t="s">
        <v>703</v>
      </c>
      <c r="D84" s="451"/>
      <c r="E84" s="104" t="s">
        <v>218</v>
      </c>
      <c r="F84" s="309">
        <v>214267342.50999999</v>
      </c>
      <c r="G84" s="309"/>
      <c r="H84" s="309">
        <v>214267342.50999999</v>
      </c>
      <c r="I84" s="309"/>
      <c r="J84" s="309"/>
      <c r="K84" s="310">
        <v>100</v>
      </c>
      <c r="L84" s="310"/>
    </row>
    <row r="85" spans="1:12" ht="26.25" customHeight="1" x14ac:dyDescent="0.2">
      <c r="A85" s="306" t="s">
        <v>231</v>
      </c>
      <c r="B85" s="307"/>
      <c r="C85" s="450" t="s">
        <v>703</v>
      </c>
      <c r="D85" s="451"/>
      <c r="E85" s="104" t="s">
        <v>232</v>
      </c>
      <c r="F85" s="309">
        <v>47902902.479999997</v>
      </c>
      <c r="G85" s="309"/>
      <c r="H85" s="309">
        <v>47902902.479999997</v>
      </c>
      <c r="I85" s="309"/>
      <c r="J85" s="309"/>
      <c r="K85" s="310">
        <v>100</v>
      </c>
      <c r="L85" s="310"/>
    </row>
    <row r="86" spans="1:12" ht="23.25" customHeight="1" x14ac:dyDescent="0.2">
      <c r="A86" s="420" t="s">
        <v>88</v>
      </c>
      <c r="B86" s="421"/>
      <c r="C86" s="448" t="s">
        <v>819</v>
      </c>
      <c r="D86" s="449"/>
      <c r="E86" s="105"/>
      <c r="F86" s="376">
        <v>4365500</v>
      </c>
      <c r="G86" s="376"/>
      <c r="H86" s="376">
        <v>4360067.5</v>
      </c>
      <c r="I86" s="376"/>
      <c r="J86" s="376"/>
      <c r="K86" s="422">
        <v>99.875558355285762</v>
      </c>
      <c r="L86" s="422"/>
    </row>
    <row r="87" spans="1:12" ht="42.75" customHeight="1" x14ac:dyDescent="0.2">
      <c r="A87" s="306" t="s">
        <v>90</v>
      </c>
      <c r="B87" s="307"/>
      <c r="C87" s="450" t="s">
        <v>820</v>
      </c>
      <c r="D87" s="451"/>
      <c r="E87" s="104"/>
      <c r="F87" s="309">
        <v>4365500</v>
      </c>
      <c r="G87" s="309"/>
      <c r="H87" s="309">
        <v>4360067.5</v>
      </c>
      <c r="I87" s="309"/>
      <c r="J87" s="309"/>
      <c r="K87" s="310">
        <v>99.875558355285762</v>
      </c>
      <c r="L87" s="310"/>
    </row>
    <row r="88" spans="1:12" ht="28.5" customHeight="1" x14ac:dyDescent="0.2">
      <c r="A88" s="306" t="s">
        <v>351</v>
      </c>
      <c r="B88" s="307"/>
      <c r="C88" s="450" t="s">
        <v>821</v>
      </c>
      <c r="D88" s="451"/>
      <c r="E88" s="104"/>
      <c r="F88" s="309">
        <v>4365500</v>
      </c>
      <c r="G88" s="309"/>
      <c r="H88" s="309">
        <v>4360067.5</v>
      </c>
      <c r="I88" s="309"/>
      <c r="J88" s="309"/>
      <c r="K88" s="310">
        <v>99.875558355285762</v>
      </c>
      <c r="L88" s="310"/>
    </row>
    <row r="89" spans="1:12" ht="39.75" customHeight="1" x14ac:dyDescent="0.2">
      <c r="A89" s="306" t="s">
        <v>110</v>
      </c>
      <c r="B89" s="307"/>
      <c r="C89" s="450" t="s">
        <v>821</v>
      </c>
      <c r="D89" s="451"/>
      <c r="E89" s="104" t="s">
        <v>111</v>
      </c>
      <c r="F89" s="309">
        <v>4205500</v>
      </c>
      <c r="G89" s="309"/>
      <c r="H89" s="309">
        <v>4200067.5</v>
      </c>
      <c r="I89" s="309"/>
      <c r="J89" s="309"/>
      <c r="K89" s="310">
        <v>99.870823921055759</v>
      </c>
      <c r="L89" s="310"/>
    </row>
    <row r="90" spans="1:12" ht="45.75" customHeight="1" x14ac:dyDescent="0.2">
      <c r="A90" s="306" t="s">
        <v>112</v>
      </c>
      <c r="B90" s="307"/>
      <c r="C90" s="450" t="s">
        <v>821</v>
      </c>
      <c r="D90" s="451"/>
      <c r="E90" s="104" t="s">
        <v>113</v>
      </c>
      <c r="F90" s="309">
        <v>4205500</v>
      </c>
      <c r="G90" s="309"/>
      <c r="H90" s="309">
        <v>4200067.5</v>
      </c>
      <c r="I90" s="309"/>
      <c r="J90" s="309"/>
      <c r="K90" s="310">
        <v>99.870823921055759</v>
      </c>
      <c r="L90" s="310"/>
    </row>
    <row r="91" spans="1:12" ht="30.75" customHeight="1" x14ac:dyDescent="0.2">
      <c r="A91" s="306" t="s">
        <v>147</v>
      </c>
      <c r="B91" s="307"/>
      <c r="C91" s="450" t="s">
        <v>821</v>
      </c>
      <c r="D91" s="451"/>
      <c r="E91" s="104" t="s">
        <v>148</v>
      </c>
      <c r="F91" s="309">
        <v>160000</v>
      </c>
      <c r="G91" s="309"/>
      <c r="H91" s="309">
        <v>160000</v>
      </c>
      <c r="I91" s="309"/>
      <c r="J91" s="309"/>
      <c r="K91" s="310">
        <v>100</v>
      </c>
      <c r="L91" s="310"/>
    </row>
    <row r="92" spans="1:12" ht="27.75" customHeight="1" x14ac:dyDescent="0.2">
      <c r="A92" s="306" t="s">
        <v>149</v>
      </c>
      <c r="B92" s="307"/>
      <c r="C92" s="450" t="s">
        <v>821</v>
      </c>
      <c r="D92" s="451"/>
      <c r="E92" s="104" t="s">
        <v>150</v>
      </c>
      <c r="F92" s="309">
        <v>160000</v>
      </c>
      <c r="G92" s="309"/>
      <c r="H92" s="309">
        <v>160000</v>
      </c>
      <c r="I92" s="309"/>
      <c r="J92" s="309"/>
      <c r="K92" s="310">
        <v>100</v>
      </c>
      <c r="L92" s="310"/>
    </row>
    <row r="93" spans="1:12" ht="39.75" customHeight="1" x14ac:dyDescent="0.2">
      <c r="A93" s="423" t="s">
        <v>201</v>
      </c>
      <c r="B93" s="424"/>
      <c r="C93" s="454" t="s">
        <v>202</v>
      </c>
      <c r="D93" s="455"/>
      <c r="E93" s="106"/>
      <c r="F93" s="353">
        <v>7857527180.3699999</v>
      </c>
      <c r="G93" s="353"/>
      <c r="H93" s="353">
        <v>7805032404.9899998</v>
      </c>
      <c r="I93" s="353"/>
      <c r="J93" s="353"/>
      <c r="K93" s="425">
        <v>99.331917355486283</v>
      </c>
      <c r="L93" s="425"/>
    </row>
    <row r="94" spans="1:12" ht="34.5" customHeight="1" x14ac:dyDescent="0.2">
      <c r="A94" s="420" t="s">
        <v>203</v>
      </c>
      <c r="B94" s="421"/>
      <c r="C94" s="448" t="s">
        <v>204</v>
      </c>
      <c r="D94" s="449"/>
      <c r="E94" s="105"/>
      <c r="F94" s="376">
        <v>7649516356.8500004</v>
      </c>
      <c r="G94" s="376"/>
      <c r="H94" s="376">
        <v>7597501111.6800003</v>
      </c>
      <c r="I94" s="376"/>
      <c r="J94" s="376"/>
      <c r="K94" s="422">
        <v>99.320019165349962</v>
      </c>
      <c r="L94" s="422"/>
    </row>
    <row r="95" spans="1:12" ht="56.25" customHeight="1" x14ac:dyDescent="0.2">
      <c r="A95" s="306" t="s">
        <v>205</v>
      </c>
      <c r="B95" s="307"/>
      <c r="C95" s="450" t="s">
        <v>206</v>
      </c>
      <c r="D95" s="451"/>
      <c r="E95" s="104"/>
      <c r="F95" s="309">
        <v>7239067762.4300003</v>
      </c>
      <c r="G95" s="309"/>
      <c r="H95" s="309">
        <v>7199180161.1700001</v>
      </c>
      <c r="I95" s="309"/>
      <c r="J95" s="309"/>
      <c r="K95" s="310">
        <v>99.448995332423706</v>
      </c>
      <c r="L95" s="310"/>
    </row>
    <row r="96" spans="1:12" ht="55.5" customHeight="1" x14ac:dyDescent="0.2">
      <c r="A96" s="306" t="s">
        <v>615</v>
      </c>
      <c r="B96" s="307"/>
      <c r="C96" s="450" t="s">
        <v>616</v>
      </c>
      <c r="D96" s="451"/>
      <c r="E96" s="104"/>
      <c r="F96" s="309">
        <v>13722481.4</v>
      </c>
      <c r="G96" s="309"/>
      <c r="H96" s="309">
        <v>12741612.779999999</v>
      </c>
      <c r="I96" s="309"/>
      <c r="J96" s="309"/>
      <c r="K96" s="310">
        <v>92.852104576363274</v>
      </c>
      <c r="L96" s="310"/>
    </row>
    <row r="97" spans="1:12" ht="39.75" customHeight="1" x14ac:dyDescent="0.2">
      <c r="A97" s="306" t="s">
        <v>110</v>
      </c>
      <c r="B97" s="307"/>
      <c r="C97" s="450" t="s">
        <v>616</v>
      </c>
      <c r="D97" s="451"/>
      <c r="E97" s="104" t="s">
        <v>111</v>
      </c>
      <c r="F97" s="309">
        <v>12977481.4</v>
      </c>
      <c r="G97" s="309"/>
      <c r="H97" s="309">
        <v>11996612.779999999</v>
      </c>
      <c r="I97" s="309"/>
      <c r="J97" s="309"/>
      <c r="K97" s="310">
        <v>92.441764393513211</v>
      </c>
      <c r="L97" s="310"/>
    </row>
    <row r="98" spans="1:12" ht="59.25" customHeight="1" x14ac:dyDescent="0.2">
      <c r="A98" s="306" t="s">
        <v>112</v>
      </c>
      <c r="B98" s="307"/>
      <c r="C98" s="450" t="s">
        <v>616</v>
      </c>
      <c r="D98" s="451"/>
      <c r="E98" s="104" t="s">
        <v>113</v>
      </c>
      <c r="F98" s="309">
        <v>12977481.4</v>
      </c>
      <c r="G98" s="309"/>
      <c r="H98" s="309">
        <v>11996612.779999999</v>
      </c>
      <c r="I98" s="309"/>
      <c r="J98" s="309"/>
      <c r="K98" s="310">
        <v>92.441764393513211</v>
      </c>
      <c r="L98" s="310"/>
    </row>
    <row r="99" spans="1:12" ht="47.25" customHeight="1" x14ac:dyDescent="0.2">
      <c r="A99" s="306" t="s">
        <v>303</v>
      </c>
      <c r="B99" s="307"/>
      <c r="C99" s="450" t="s">
        <v>616</v>
      </c>
      <c r="D99" s="451"/>
      <c r="E99" s="104" t="s">
        <v>304</v>
      </c>
      <c r="F99" s="309">
        <v>745000</v>
      </c>
      <c r="G99" s="309"/>
      <c r="H99" s="309">
        <v>745000</v>
      </c>
      <c r="I99" s="309"/>
      <c r="J99" s="309"/>
      <c r="K99" s="310">
        <v>100</v>
      </c>
      <c r="L99" s="310"/>
    </row>
    <row r="100" spans="1:12" ht="32.25" customHeight="1" x14ac:dyDescent="0.2">
      <c r="A100" s="306" t="s">
        <v>305</v>
      </c>
      <c r="B100" s="307"/>
      <c r="C100" s="450" t="s">
        <v>616</v>
      </c>
      <c r="D100" s="451"/>
      <c r="E100" s="104" t="s">
        <v>306</v>
      </c>
      <c r="F100" s="309">
        <v>745000</v>
      </c>
      <c r="G100" s="309"/>
      <c r="H100" s="309">
        <v>745000</v>
      </c>
      <c r="I100" s="309"/>
      <c r="J100" s="309"/>
      <c r="K100" s="310">
        <v>100</v>
      </c>
      <c r="L100" s="310"/>
    </row>
    <row r="101" spans="1:12" ht="57.75" customHeight="1" x14ac:dyDescent="0.2">
      <c r="A101" s="306" t="s">
        <v>745</v>
      </c>
      <c r="B101" s="307"/>
      <c r="C101" s="450" t="s">
        <v>746</v>
      </c>
      <c r="D101" s="451"/>
      <c r="E101" s="104"/>
      <c r="F101" s="309">
        <v>66292030.710000001</v>
      </c>
      <c r="G101" s="309"/>
      <c r="H101" s="309">
        <v>66291994.149999999</v>
      </c>
      <c r="I101" s="309"/>
      <c r="J101" s="309"/>
      <c r="K101" s="310">
        <v>99.999944850082869</v>
      </c>
      <c r="L101" s="310"/>
    </row>
    <row r="102" spans="1:12" ht="50.25" customHeight="1" x14ac:dyDescent="0.2">
      <c r="A102" s="306" t="s">
        <v>110</v>
      </c>
      <c r="B102" s="307"/>
      <c r="C102" s="450" t="s">
        <v>746</v>
      </c>
      <c r="D102" s="451"/>
      <c r="E102" s="104" t="s">
        <v>111</v>
      </c>
      <c r="F102" s="309">
        <v>66292030.710000001</v>
      </c>
      <c r="G102" s="309"/>
      <c r="H102" s="309">
        <v>66291994.149999999</v>
      </c>
      <c r="I102" s="309"/>
      <c r="J102" s="309"/>
      <c r="K102" s="310">
        <v>99.999944850082869</v>
      </c>
      <c r="L102" s="310"/>
    </row>
    <row r="103" spans="1:12" ht="46.5" customHeight="1" x14ac:dyDescent="0.2">
      <c r="A103" s="306" t="s">
        <v>112</v>
      </c>
      <c r="B103" s="307"/>
      <c r="C103" s="450" t="s">
        <v>746</v>
      </c>
      <c r="D103" s="451"/>
      <c r="E103" s="104" t="s">
        <v>113</v>
      </c>
      <c r="F103" s="309">
        <v>66292030.710000001</v>
      </c>
      <c r="G103" s="309"/>
      <c r="H103" s="309">
        <v>66291994.149999999</v>
      </c>
      <c r="I103" s="309"/>
      <c r="J103" s="309"/>
      <c r="K103" s="310">
        <v>99.999944850082869</v>
      </c>
      <c r="L103" s="310"/>
    </row>
    <row r="104" spans="1:12" ht="55.5" customHeight="1" x14ac:dyDescent="0.2">
      <c r="A104" s="306" t="s">
        <v>617</v>
      </c>
      <c r="B104" s="307"/>
      <c r="C104" s="450" t="s">
        <v>618</v>
      </c>
      <c r="D104" s="451"/>
      <c r="E104" s="104"/>
      <c r="F104" s="309">
        <v>828466745.08000004</v>
      </c>
      <c r="G104" s="309"/>
      <c r="H104" s="309">
        <v>827564163.08000004</v>
      </c>
      <c r="I104" s="309"/>
      <c r="J104" s="309"/>
      <c r="K104" s="310">
        <v>99.891053925174418</v>
      </c>
      <c r="L104" s="310"/>
    </row>
    <row r="105" spans="1:12" ht="43.5" customHeight="1" x14ac:dyDescent="0.2">
      <c r="A105" s="306" t="s">
        <v>110</v>
      </c>
      <c r="B105" s="307"/>
      <c r="C105" s="450" t="s">
        <v>618</v>
      </c>
      <c r="D105" s="451"/>
      <c r="E105" s="104" t="s">
        <v>111</v>
      </c>
      <c r="F105" s="309">
        <v>83182405.409999996</v>
      </c>
      <c r="G105" s="309"/>
      <c r="H105" s="309">
        <v>82282405.409999996</v>
      </c>
      <c r="I105" s="309"/>
      <c r="J105" s="309"/>
      <c r="K105" s="310">
        <v>98.918040425058678</v>
      </c>
      <c r="L105" s="310"/>
    </row>
    <row r="106" spans="1:12" ht="43.5" customHeight="1" x14ac:dyDescent="0.2">
      <c r="A106" s="306" t="s">
        <v>112</v>
      </c>
      <c r="B106" s="307"/>
      <c r="C106" s="450" t="s">
        <v>618</v>
      </c>
      <c r="D106" s="451"/>
      <c r="E106" s="104" t="s">
        <v>113</v>
      </c>
      <c r="F106" s="309">
        <v>83182405.409999996</v>
      </c>
      <c r="G106" s="309"/>
      <c r="H106" s="309">
        <v>82282405.409999996</v>
      </c>
      <c r="I106" s="309"/>
      <c r="J106" s="309"/>
      <c r="K106" s="310">
        <v>98.918040425058678</v>
      </c>
      <c r="L106" s="310"/>
    </row>
    <row r="107" spans="1:12" ht="46.5" customHeight="1" x14ac:dyDescent="0.2">
      <c r="A107" s="306" t="s">
        <v>215</v>
      </c>
      <c r="B107" s="307"/>
      <c r="C107" s="450" t="s">
        <v>618</v>
      </c>
      <c r="D107" s="451"/>
      <c r="E107" s="104" t="s">
        <v>216</v>
      </c>
      <c r="F107" s="309">
        <v>745284339.66999996</v>
      </c>
      <c r="G107" s="309"/>
      <c r="H107" s="309">
        <v>745281757.66999996</v>
      </c>
      <c r="I107" s="309"/>
      <c r="J107" s="309"/>
      <c r="K107" s="310">
        <v>99.999653555044361</v>
      </c>
      <c r="L107" s="310"/>
    </row>
    <row r="108" spans="1:12" ht="43.5" customHeight="1" x14ac:dyDescent="0.2">
      <c r="A108" s="306" t="s">
        <v>217</v>
      </c>
      <c r="B108" s="307"/>
      <c r="C108" s="450" t="s">
        <v>618</v>
      </c>
      <c r="D108" s="451"/>
      <c r="E108" s="104" t="s">
        <v>218</v>
      </c>
      <c r="F108" s="309">
        <v>661753206.41999996</v>
      </c>
      <c r="G108" s="309"/>
      <c r="H108" s="309">
        <v>661750624.41999996</v>
      </c>
      <c r="I108" s="309"/>
      <c r="J108" s="309"/>
      <c r="K108" s="310">
        <v>99.999609824331031</v>
      </c>
      <c r="L108" s="310"/>
    </row>
    <row r="109" spans="1:12" ht="39.75" customHeight="1" x14ac:dyDescent="0.2">
      <c r="A109" s="306" t="s">
        <v>231</v>
      </c>
      <c r="B109" s="307"/>
      <c r="C109" s="450" t="s">
        <v>618</v>
      </c>
      <c r="D109" s="451"/>
      <c r="E109" s="104" t="s">
        <v>232</v>
      </c>
      <c r="F109" s="309">
        <v>83531133.25</v>
      </c>
      <c r="G109" s="309"/>
      <c r="H109" s="309">
        <v>83531133.25</v>
      </c>
      <c r="I109" s="309"/>
      <c r="J109" s="309"/>
      <c r="K109" s="310">
        <v>100</v>
      </c>
      <c r="L109" s="310"/>
    </row>
    <row r="110" spans="1:12" ht="99" customHeight="1" x14ac:dyDescent="0.2">
      <c r="A110" s="306" t="s">
        <v>655</v>
      </c>
      <c r="B110" s="307"/>
      <c r="C110" s="450" t="s">
        <v>656</v>
      </c>
      <c r="D110" s="451"/>
      <c r="E110" s="104"/>
      <c r="F110" s="309">
        <v>911885815.24000001</v>
      </c>
      <c r="G110" s="309"/>
      <c r="H110" s="309">
        <v>911205033.34000003</v>
      </c>
      <c r="I110" s="309"/>
      <c r="J110" s="309"/>
      <c r="K110" s="310">
        <v>99.925343514656944</v>
      </c>
      <c r="L110" s="310"/>
    </row>
    <row r="111" spans="1:12" ht="45.75" customHeight="1" x14ac:dyDescent="0.2">
      <c r="A111" s="306" t="s">
        <v>110</v>
      </c>
      <c r="B111" s="307"/>
      <c r="C111" s="450" t="s">
        <v>656</v>
      </c>
      <c r="D111" s="451"/>
      <c r="E111" s="104" t="s">
        <v>111</v>
      </c>
      <c r="F111" s="309">
        <v>218538955.41999999</v>
      </c>
      <c r="G111" s="309"/>
      <c r="H111" s="309">
        <v>217940373.52000001</v>
      </c>
      <c r="I111" s="309"/>
      <c r="J111" s="309"/>
      <c r="K111" s="310">
        <v>99.726098306432547</v>
      </c>
      <c r="L111" s="310"/>
    </row>
    <row r="112" spans="1:12" ht="44.25" customHeight="1" x14ac:dyDescent="0.2">
      <c r="A112" s="306" t="s">
        <v>112</v>
      </c>
      <c r="B112" s="307"/>
      <c r="C112" s="450" t="s">
        <v>656</v>
      </c>
      <c r="D112" s="451"/>
      <c r="E112" s="104" t="s">
        <v>113</v>
      </c>
      <c r="F112" s="309">
        <v>218538955.41999999</v>
      </c>
      <c r="G112" s="309"/>
      <c r="H112" s="309">
        <v>217940373.52000001</v>
      </c>
      <c r="I112" s="309"/>
      <c r="J112" s="309"/>
      <c r="K112" s="310">
        <v>99.726098306432547</v>
      </c>
      <c r="L112" s="310"/>
    </row>
    <row r="113" spans="1:12" ht="47.25" customHeight="1" x14ac:dyDescent="0.2">
      <c r="A113" s="306" t="s">
        <v>215</v>
      </c>
      <c r="B113" s="307"/>
      <c r="C113" s="450" t="s">
        <v>656</v>
      </c>
      <c r="D113" s="451"/>
      <c r="E113" s="104" t="s">
        <v>216</v>
      </c>
      <c r="F113" s="309">
        <v>693346859.82000005</v>
      </c>
      <c r="G113" s="309"/>
      <c r="H113" s="309">
        <v>693264659.82000005</v>
      </c>
      <c r="I113" s="309"/>
      <c r="J113" s="309"/>
      <c r="K113" s="310">
        <v>99.988144462063133</v>
      </c>
      <c r="L113" s="310"/>
    </row>
    <row r="114" spans="1:12" ht="31.5" customHeight="1" x14ac:dyDescent="0.2">
      <c r="A114" s="306" t="s">
        <v>217</v>
      </c>
      <c r="B114" s="307"/>
      <c r="C114" s="450" t="s">
        <v>656</v>
      </c>
      <c r="D114" s="451"/>
      <c r="E114" s="104" t="s">
        <v>218</v>
      </c>
      <c r="F114" s="309">
        <v>660458814.35000002</v>
      </c>
      <c r="G114" s="309"/>
      <c r="H114" s="309">
        <v>660376614.35000002</v>
      </c>
      <c r="I114" s="309"/>
      <c r="J114" s="309"/>
      <c r="K114" s="310">
        <v>99.987554106597713</v>
      </c>
      <c r="L114" s="310"/>
    </row>
    <row r="115" spans="1:12" ht="34.5" customHeight="1" x14ac:dyDescent="0.2">
      <c r="A115" s="306" t="s">
        <v>231</v>
      </c>
      <c r="B115" s="307"/>
      <c r="C115" s="450" t="s">
        <v>656</v>
      </c>
      <c r="D115" s="451"/>
      <c r="E115" s="104" t="s">
        <v>232</v>
      </c>
      <c r="F115" s="309">
        <v>32888045.469999999</v>
      </c>
      <c r="G115" s="309"/>
      <c r="H115" s="309">
        <v>32888045.469999999</v>
      </c>
      <c r="I115" s="309"/>
      <c r="J115" s="309"/>
      <c r="K115" s="310">
        <v>100</v>
      </c>
      <c r="L115" s="310"/>
    </row>
    <row r="116" spans="1:12" ht="301.5" customHeight="1" x14ac:dyDescent="0.2">
      <c r="A116" s="306" t="s">
        <v>65</v>
      </c>
      <c r="B116" s="307"/>
      <c r="C116" s="450" t="s">
        <v>657</v>
      </c>
      <c r="D116" s="451"/>
      <c r="E116" s="104"/>
      <c r="F116" s="330">
        <v>108873000</v>
      </c>
      <c r="G116" s="330"/>
      <c r="H116" s="330">
        <v>108873000</v>
      </c>
      <c r="I116" s="330"/>
      <c r="J116" s="330"/>
      <c r="K116" s="331">
        <v>100</v>
      </c>
      <c r="L116" s="331"/>
    </row>
    <row r="117" spans="1:12" ht="56.25" customHeight="1" x14ac:dyDescent="0.2">
      <c r="A117" s="306" t="s">
        <v>215</v>
      </c>
      <c r="B117" s="307"/>
      <c r="C117" s="450" t="s">
        <v>657</v>
      </c>
      <c r="D117" s="451"/>
      <c r="E117" s="104" t="s">
        <v>216</v>
      </c>
      <c r="F117" s="309">
        <v>108873000</v>
      </c>
      <c r="G117" s="309"/>
      <c r="H117" s="309">
        <v>108873000</v>
      </c>
      <c r="I117" s="309"/>
      <c r="J117" s="309"/>
      <c r="K117" s="310">
        <v>100</v>
      </c>
      <c r="L117" s="310"/>
    </row>
    <row r="118" spans="1:12" ht="38.25" customHeight="1" x14ac:dyDescent="0.2">
      <c r="A118" s="306" t="s">
        <v>217</v>
      </c>
      <c r="B118" s="307"/>
      <c r="C118" s="450" t="s">
        <v>657</v>
      </c>
      <c r="D118" s="451"/>
      <c r="E118" s="104" t="s">
        <v>218</v>
      </c>
      <c r="F118" s="309">
        <v>108873000</v>
      </c>
      <c r="G118" s="309"/>
      <c r="H118" s="309">
        <v>108873000</v>
      </c>
      <c r="I118" s="309"/>
      <c r="J118" s="309"/>
      <c r="K118" s="310">
        <v>100</v>
      </c>
      <c r="L118" s="310"/>
    </row>
    <row r="119" spans="1:12" ht="249" customHeight="1" x14ac:dyDescent="0.2">
      <c r="A119" s="306" t="s">
        <v>619</v>
      </c>
      <c r="B119" s="307"/>
      <c r="C119" s="450" t="s">
        <v>620</v>
      </c>
      <c r="D119" s="451"/>
      <c r="E119" s="104"/>
      <c r="F119" s="309">
        <v>4892575690</v>
      </c>
      <c r="G119" s="309"/>
      <c r="H119" s="330">
        <v>4864570687.04</v>
      </c>
      <c r="I119" s="330"/>
      <c r="J119" s="330"/>
      <c r="K119" s="310">
        <v>99.427602049831549</v>
      </c>
      <c r="L119" s="310"/>
    </row>
    <row r="120" spans="1:12" ht="62.25" customHeight="1" x14ac:dyDescent="0.2">
      <c r="A120" s="306" t="s">
        <v>215</v>
      </c>
      <c r="B120" s="307"/>
      <c r="C120" s="450" t="s">
        <v>620</v>
      </c>
      <c r="D120" s="451"/>
      <c r="E120" s="104" t="s">
        <v>216</v>
      </c>
      <c r="F120" s="309">
        <v>4892575690</v>
      </c>
      <c r="G120" s="309"/>
      <c r="H120" s="309">
        <v>4864570687.04</v>
      </c>
      <c r="I120" s="309"/>
      <c r="J120" s="309"/>
      <c r="K120" s="310">
        <v>99.427602049831549</v>
      </c>
      <c r="L120" s="310"/>
    </row>
    <row r="121" spans="1:12" ht="42" customHeight="1" x14ac:dyDescent="0.2">
      <c r="A121" s="306" t="s">
        <v>217</v>
      </c>
      <c r="B121" s="307"/>
      <c r="C121" s="450" t="s">
        <v>620</v>
      </c>
      <c r="D121" s="451"/>
      <c r="E121" s="104" t="s">
        <v>218</v>
      </c>
      <c r="F121" s="309">
        <v>4892575690</v>
      </c>
      <c r="G121" s="309"/>
      <c r="H121" s="309">
        <v>4864570687.04</v>
      </c>
      <c r="I121" s="309"/>
      <c r="J121" s="309"/>
      <c r="K121" s="310">
        <v>99.427602049831549</v>
      </c>
      <c r="L121" s="310"/>
    </row>
    <row r="122" spans="1:12" ht="213" customHeight="1" x14ac:dyDescent="0.2">
      <c r="A122" s="306" t="s">
        <v>621</v>
      </c>
      <c r="B122" s="307"/>
      <c r="C122" s="450" t="s">
        <v>622</v>
      </c>
      <c r="D122" s="451"/>
      <c r="E122" s="104"/>
      <c r="F122" s="309">
        <v>331336000</v>
      </c>
      <c r="G122" s="309"/>
      <c r="H122" s="330">
        <v>327110516.94</v>
      </c>
      <c r="I122" s="330"/>
      <c r="J122" s="330"/>
      <c r="K122" s="310">
        <v>98.72471356568559</v>
      </c>
      <c r="L122" s="310"/>
    </row>
    <row r="123" spans="1:12" ht="49.5" customHeight="1" x14ac:dyDescent="0.2">
      <c r="A123" s="306" t="s">
        <v>215</v>
      </c>
      <c r="B123" s="307"/>
      <c r="C123" s="450" t="s">
        <v>622</v>
      </c>
      <c r="D123" s="451"/>
      <c r="E123" s="104" t="s">
        <v>216</v>
      </c>
      <c r="F123" s="309">
        <v>331336000</v>
      </c>
      <c r="G123" s="309"/>
      <c r="H123" s="309">
        <v>327110516.94</v>
      </c>
      <c r="I123" s="309"/>
      <c r="J123" s="309"/>
      <c r="K123" s="310">
        <v>98.72471356568559</v>
      </c>
      <c r="L123" s="310"/>
    </row>
    <row r="124" spans="1:12" ht="71.25" customHeight="1" x14ac:dyDescent="0.2">
      <c r="A124" s="306" t="s">
        <v>623</v>
      </c>
      <c r="B124" s="307"/>
      <c r="C124" s="450" t="s">
        <v>622</v>
      </c>
      <c r="D124" s="451"/>
      <c r="E124" s="104" t="s">
        <v>624</v>
      </c>
      <c r="F124" s="309">
        <v>331336000</v>
      </c>
      <c r="G124" s="309"/>
      <c r="H124" s="309">
        <v>327110516.94</v>
      </c>
      <c r="I124" s="309"/>
      <c r="J124" s="309"/>
      <c r="K124" s="310">
        <v>98.72471356568559</v>
      </c>
      <c r="L124" s="310"/>
    </row>
    <row r="125" spans="1:12" ht="93" customHeight="1" x14ac:dyDescent="0.2">
      <c r="A125" s="306" t="s">
        <v>207</v>
      </c>
      <c r="B125" s="307"/>
      <c r="C125" s="450" t="s">
        <v>208</v>
      </c>
      <c r="D125" s="451"/>
      <c r="E125" s="104"/>
      <c r="F125" s="309">
        <v>85916000</v>
      </c>
      <c r="G125" s="309"/>
      <c r="H125" s="330">
        <v>80823153.840000004</v>
      </c>
      <c r="I125" s="330"/>
      <c r="J125" s="330"/>
      <c r="K125" s="310">
        <v>94.072296010056334</v>
      </c>
      <c r="L125" s="310"/>
    </row>
    <row r="126" spans="1:12" ht="91.5" customHeight="1" x14ac:dyDescent="0.2">
      <c r="A126" s="306" t="s">
        <v>94</v>
      </c>
      <c r="B126" s="307"/>
      <c r="C126" s="450" t="s">
        <v>208</v>
      </c>
      <c r="D126" s="451"/>
      <c r="E126" s="104" t="s">
        <v>95</v>
      </c>
      <c r="F126" s="309">
        <v>5036000</v>
      </c>
      <c r="G126" s="309"/>
      <c r="H126" s="309">
        <v>5027067.0199999996</v>
      </c>
      <c r="I126" s="309"/>
      <c r="J126" s="309"/>
      <c r="K126" s="310">
        <v>99.822617553613966</v>
      </c>
      <c r="L126" s="310"/>
    </row>
    <row r="127" spans="1:12" ht="42" customHeight="1" x14ac:dyDescent="0.2">
      <c r="A127" s="306" t="s">
        <v>209</v>
      </c>
      <c r="B127" s="307"/>
      <c r="C127" s="450" t="s">
        <v>208</v>
      </c>
      <c r="D127" s="451"/>
      <c r="E127" s="104" t="s">
        <v>210</v>
      </c>
      <c r="F127" s="309">
        <v>5036000</v>
      </c>
      <c r="G127" s="309"/>
      <c r="H127" s="309">
        <v>5027067.0199999996</v>
      </c>
      <c r="I127" s="309"/>
      <c r="J127" s="309"/>
      <c r="K127" s="310">
        <v>99.822617553613966</v>
      </c>
      <c r="L127" s="310"/>
    </row>
    <row r="128" spans="1:12" ht="39.75" customHeight="1" x14ac:dyDescent="0.2">
      <c r="A128" s="306" t="s">
        <v>110</v>
      </c>
      <c r="B128" s="307"/>
      <c r="C128" s="450" t="s">
        <v>208</v>
      </c>
      <c r="D128" s="451"/>
      <c r="E128" s="104" t="s">
        <v>111</v>
      </c>
      <c r="F128" s="309">
        <v>880000</v>
      </c>
      <c r="G128" s="309"/>
      <c r="H128" s="309">
        <v>712602.71</v>
      </c>
      <c r="I128" s="309"/>
      <c r="J128" s="309"/>
      <c r="K128" s="310">
        <v>80.977580681818168</v>
      </c>
      <c r="L128" s="310"/>
    </row>
    <row r="129" spans="1:12" ht="48.75" customHeight="1" x14ac:dyDescent="0.2">
      <c r="A129" s="306" t="s">
        <v>112</v>
      </c>
      <c r="B129" s="307"/>
      <c r="C129" s="450" t="s">
        <v>208</v>
      </c>
      <c r="D129" s="451"/>
      <c r="E129" s="104" t="s">
        <v>113</v>
      </c>
      <c r="F129" s="309">
        <v>880000</v>
      </c>
      <c r="G129" s="309"/>
      <c r="H129" s="309">
        <v>712602.71</v>
      </c>
      <c r="I129" s="309"/>
      <c r="J129" s="309"/>
      <c r="K129" s="310">
        <v>80.977580681818168</v>
      </c>
      <c r="L129" s="310"/>
    </row>
    <row r="130" spans="1:12" ht="46.5" customHeight="1" x14ac:dyDescent="0.2">
      <c r="A130" s="306" t="s">
        <v>147</v>
      </c>
      <c r="B130" s="307"/>
      <c r="C130" s="450" t="s">
        <v>208</v>
      </c>
      <c r="D130" s="451"/>
      <c r="E130" s="104" t="s">
        <v>148</v>
      </c>
      <c r="F130" s="309">
        <v>80000000</v>
      </c>
      <c r="G130" s="309"/>
      <c r="H130" s="309">
        <v>75083484.109999999</v>
      </c>
      <c r="I130" s="309"/>
      <c r="J130" s="309"/>
      <c r="K130" s="310">
        <v>93.854355137499994</v>
      </c>
      <c r="L130" s="310"/>
    </row>
    <row r="131" spans="1:12" ht="37.5" customHeight="1" x14ac:dyDescent="0.2">
      <c r="A131" s="306" t="s">
        <v>870</v>
      </c>
      <c r="B131" s="307"/>
      <c r="C131" s="450" t="s">
        <v>208</v>
      </c>
      <c r="D131" s="451"/>
      <c r="E131" s="104" t="s">
        <v>871</v>
      </c>
      <c r="F131" s="309">
        <v>80000000</v>
      </c>
      <c r="G131" s="309"/>
      <c r="H131" s="309">
        <v>75083484.109999999</v>
      </c>
      <c r="I131" s="309"/>
      <c r="J131" s="309"/>
      <c r="K131" s="310">
        <v>93.854355137499994</v>
      </c>
      <c r="L131" s="310"/>
    </row>
    <row r="132" spans="1:12" ht="106.5" customHeight="1" x14ac:dyDescent="0.2">
      <c r="A132" s="306" t="s">
        <v>625</v>
      </c>
      <c r="B132" s="307"/>
      <c r="C132" s="450" t="s">
        <v>626</v>
      </c>
      <c r="D132" s="451"/>
      <c r="E132" s="104"/>
      <c r="F132" s="309">
        <v>366796810.33999997</v>
      </c>
      <c r="G132" s="309"/>
      <c r="H132" s="309">
        <v>354671030.64999998</v>
      </c>
      <c r="I132" s="309"/>
      <c r="J132" s="309"/>
      <c r="K132" s="310">
        <v>96.694142547542853</v>
      </c>
      <c r="L132" s="310"/>
    </row>
    <row r="133" spans="1:12" ht="72" customHeight="1" x14ac:dyDescent="0.2">
      <c r="A133" s="306" t="s">
        <v>658</v>
      </c>
      <c r="B133" s="307"/>
      <c r="C133" s="450" t="s">
        <v>659</v>
      </c>
      <c r="D133" s="451"/>
      <c r="E133" s="104"/>
      <c r="F133" s="309">
        <v>89000</v>
      </c>
      <c r="G133" s="309"/>
      <c r="H133" s="330">
        <v>71266.17</v>
      </c>
      <c r="I133" s="330"/>
      <c r="J133" s="330"/>
      <c r="K133" s="310">
        <v>80.074348314606738</v>
      </c>
      <c r="L133" s="310"/>
    </row>
    <row r="134" spans="1:12" ht="51.75" customHeight="1" x14ac:dyDescent="0.2">
      <c r="A134" s="306" t="s">
        <v>215</v>
      </c>
      <c r="B134" s="307"/>
      <c r="C134" s="450" t="s">
        <v>659</v>
      </c>
      <c r="D134" s="451"/>
      <c r="E134" s="104" t="s">
        <v>216</v>
      </c>
      <c r="F134" s="309">
        <v>89000</v>
      </c>
      <c r="G134" s="309"/>
      <c r="H134" s="309">
        <v>71266.17</v>
      </c>
      <c r="I134" s="309"/>
      <c r="J134" s="309"/>
      <c r="K134" s="310">
        <v>80.074348314606738</v>
      </c>
      <c r="L134" s="310"/>
    </row>
    <row r="135" spans="1:12" ht="31.5" customHeight="1" x14ac:dyDescent="0.2">
      <c r="A135" s="306" t="s">
        <v>217</v>
      </c>
      <c r="B135" s="307"/>
      <c r="C135" s="450" t="s">
        <v>659</v>
      </c>
      <c r="D135" s="451"/>
      <c r="E135" s="104" t="s">
        <v>218</v>
      </c>
      <c r="F135" s="309">
        <v>89000</v>
      </c>
      <c r="G135" s="309"/>
      <c r="H135" s="309">
        <v>71266.17</v>
      </c>
      <c r="I135" s="309"/>
      <c r="J135" s="309"/>
      <c r="K135" s="310">
        <v>80.074348314606738</v>
      </c>
      <c r="L135" s="310"/>
    </row>
    <row r="136" spans="1:12" ht="117.75" customHeight="1" x14ac:dyDescent="0.2">
      <c r="A136" s="306" t="s">
        <v>627</v>
      </c>
      <c r="B136" s="307"/>
      <c r="C136" s="450" t="s">
        <v>628</v>
      </c>
      <c r="D136" s="451"/>
      <c r="E136" s="104"/>
      <c r="F136" s="309">
        <v>2787000</v>
      </c>
      <c r="G136" s="309"/>
      <c r="H136" s="309">
        <v>2786975.86</v>
      </c>
      <c r="I136" s="309"/>
      <c r="J136" s="309"/>
      <c r="K136" s="310">
        <v>99.999133835665589</v>
      </c>
      <c r="L136" s="310"/>
    </row>
    <row r="137" spans="1:12" ht="53.25" customHeight="1" x14ac:dyDescent="0.2">
      <c r="A137" s="306" t="s">
        <v>215</v>
      </c>
      <c r="B137" s="307"/>
      <c r="C137" s="450" t="s">
        <v>628</v>
      </c>
      <c r="D137" s="451"/>
      <c r="E137" s="104" t="s">
        <v>216</v>
      </c>
      <c r="F137" s="309">
        <v>2787000</v>
      </c>
      <c r="G137" s="309"/>
      <c r="H137" s="309">
        <v>2786975.86</v>
      </c>
      <c r="I137" s="309"/>
      <c r="J137" s="309"/>
      <c r="K137" s="310">
        <v>99.999133835665589</v>
      </c>
      <c r="L137" s="310"/>
    </row>
    <row r="138" spans="1:12" ht="36" customHeight="1" x14ac:dyDescent="0.2">
      <c r="A138" s="306" t="s">
        <v>217</v>
      </c>
      <c r="B138" s="307"/>
      <c r="C138" s="450" t="s">
        <v>628</v>
      </c>
      <c r="D138" s="451"/>
      <c r="E138" s="104" t="s">
        <v>218</v>
      </c>
      <c r="F138" s="309">
        <v>2787000</v>
      </c>
      <c r="G138" s="309"/>
      <c r="H138" s="309">
        <v>2786975.86</v>
      </c>
      <c r="I138" s="309"/>
      <c r="J138" s="309"/>
      <c r="K138" s="310">
        <v>99.999133835665589</v>
      </c>
      <c r="L138" s="310"/>
    </row>
    <row r="139" spans="1:12" ht="100.5" customHeight="1" x14ac:dyDescent="0.2">
      <c r="A139" s="306" t="s">
        <v>660</v>
      </c>
      <c r="B139" s="307"/>
      <c r="C139" s="450" t="s">
        <v>661</v>
      </c>
      <c r="D139" s="451"/>
      <c r="E139" s="104"/>
      <c r="F139" s="309">
        <v>394800</v>
      </c>
      <c r="G139" s="309"/>
      <c r="H139" s="309">
        <v>394733.69</v>
      </c>
      <c r="I139" s="309"/>
      <c r="J139" s="309"/>
      <c r="K139" s="310">
        <v>99.983204154002024</v>
      </c>
      <c r="L139" s="310"/>
    </row>
    <row r="140" spans="1:12" ht="45.75" customHeight="1" x14ac:dyDescent="0.2">
      <c r="A140" s="306" t="s">
        <v>110</v>
      </c>
      <c r="B140" s="307"/>
      <c r="C140" s="450" t="s">
        <v>661</v>
      </c>
      <c r="D140" s="451"/>
      <c r="E140" s="104" t="s">
        <v>111</v>
      </c>
      <c r="F140" s="309">
        <v>394800</v>
      </c>
      <c r="G140" s="309"/>
      <c r="H140" s="309">
        <v>394733.69</v>
      </c>
      <c r="I140" s="309"/>
      <c r="J140" s="309"/>
      <c r="K140" s="310">
        <v>99.983204154002024</v>
      </c>
      <c r="L140" s="310"/>
    </row>
    <row r="141" spans="1:12" ht="46.5" customHeight="1" x14ac:dyDescent="0.2">
      <c r="A141" s="306" t="s">
        <v>112</v>
      </c>
      <c r="B141" s="307"/>
      <c r="C141" s="450" t="s">
        <v>661</v>
      </c>
      <c r="D141" s="451"/>
      <c r="E141" s="104" t="s">
        <v>113</v>
      </c>
      <c r="F141" s="309">
        <v>394800</v>
      </c>
      <c r="G141" s="309"/>
      <c r="H141" s="309">
        <v>394733.69</v>
      </c>
      <c r="I141" s="309"/>
      <c r="J141" s="309"/>
      <c r="K141" s="310">
        <v>99.983204154002024</v>
      </c>
      <c r="L141" s="310"/>
    </row>
    <row r="142" spans="1:12" ht="77.25" customHeight="1" x14ac:dyDescent="0.2">
      <c r="A142" s="306" t="s">
        <v>629</v>
      </c>
      <c r="B142" s="307"/>
      <c r="C142" s="450" t="s">
        <v>630</v>
      </c>
      <c r="D142" s="451"/>
      <c r="E142" s="104"/>
      <c r="F142" s="309">
        <v>13552981.109999999</v>
      </c>
      <c r="G142" s="309"/>
      <c r="H142" s="309">
        <v>11452076.75</v>
      </c>
      <c r="I142" s="309"/>
      <c r="J142" s="309"/>
      <c r="K142" s="310">
        <v>84.498581212882698</v>
      </c>
      <c r="L142" s="310"/>
    </row>
    <row r="143" spans="1:12" ht="59.25" customHeight="1" x14ac:dyDescent="0.2">
      <c r="A143" s="306" t="s">
        <v>215</v>
      </c>
      <c r="B143" s="307"/>
      <c r="C143" s="450" t="s">
        <v>630</v>
      </c>
      <c r="D143" s="451"/>
      <c r="E143" s="104" t="s">
        <v>216</v>
      </c>
      <c r="F143" s="309">
        <v>13552981.109999999</v>
      </c>
      <c r="G143" s="309"/>
      <c r="H143" s="309">
        <v>11452076.75</v>
      </c>
      <c r="I143" s="309"/>
      <c r="J143" s="309"/>
      <c r="K143" s="310">
        <v>84.498581212882698</v>
      </c>
      <c r="L143" s="310"/>
    </row>
    <row r="144" spans="1:12" ht="39" customHeight="1" x14ac:dyDescent="0.2">
      <c r="A144" s="306" t="s">
        <v>217</v>
      </c>
      <c r="B144" s="307"/>
      <c r="C144" s="450" t="s">
        <v>630</v>
      </c>
      <c r="D144" s="451"/>
      <c r="E144" s="104" t="s">
        <v>218</v>
      </c>
      <c r="F144" s="309">
        <v>13552981.109999999</v>
      </c>
      <c r="G144" s="309"/>
      <c r="H144" s="309">
        <v>11452076.75</v>
      </c>
      <c r="I144" s="309"/>
      <c r="J144" s="309"/>
      <c r="K144" s="310">
        <v>84.498581212882698</v>
      </c>
      <c r="L144" s="310"/>
    </row>
    <row r="145" spans="1:12" ht="72.75" customHeight="1" x14ac:dyDescent="0.2">
      <c r="A145" s="306" t="s">
        <v>662</v>
      </c>
      <c r="B145" s="307"/>
      <c r="C145" s="450" t="s">
        <v>663</v>
      </c>
      <c r="D145" s="451"/>
      <c r="E145" s="104"/>
      <c r="F145" s="309">
        <v>215132029.22999999</v>
      </c>
      <c r="G145" s="309"/>
      <c r="H145" s="309">
        <v>205557900.21000001</v>
      </c>
      <c r="I145" s="309"/>
      <c r="J145" s="309"/>
      <c r="K145" s="310">
        <v>95.549649648047435</v>
      </c>
      <c r="L145" s="310"/>
    </row>
    <row r="146" spans="1:12" ht="47.25" customHeight="1" x14ac:dyDescent="0.2">
      <c r="A146" s="306" t="s">
        <v>110</v>
      </c>
      <c r="B146" s="307"/>
      <c r="C146" s="450" t="s">
        <v>663</v>
      </c>
      <c r="D146" s="451"/>
      <c r="E146" s="104" t="s">
        <v>111</v>
      </c>
      <c r="F146" s="309">
        <v>204890521.02000001</v>
      </c>
      <c r="G146" s="309"/>
      <c r="H146" s="309">
        <v>195316392</v>
      </c>
      <c r="I146" s="309"/>
      <c r="J146" s="309"/>
      <c r="K146" s="310">
        <v>95.327197679845113</v>
      </c>
      <c r="L146" s="310"/>
    </row>
    <row r="147" spans="1:12" ht="54" customHeight="1" x14ac:dyDescent="0.2">
      <c r="A147" s="306" t="s">
        <v>112</v>
      </c>
      <c r="B147" s="307"/>
      <c r="C147" s="450" t="s">
        <v>663</v>
      </c>
      <c r="D147" s="451"/>
      <c r="E147" s="104" t="s">
        <v>113</v>
      </c>
      <c r="F147" s="309">
        <v>204890521.02000001</v>
      </c>
      <c r="G147" s="309"/>
      <c r="H147" s="309">
        <v>195316392</v>
      </c>
      <c r="I147" s="309"/>
      <c r="J147" s="309"/>
      <c r="K147" s="310">
        <v>95.327197679845113</v>
      </c>
      <c r="L147" s="310"/>
    </row>
    <row r="148" spans="1:12" ht="49.5" customHeight="1" x14ac:dyDescent="0.2">
      <c r="A148" s="306" t="s">
        <v>215</v>
      </c>
      <c r="B148" s="307"/>
      <c r="C148" s="450" t="s">
        <v>663</v>
      </c>
      <c r="D148" s="451"/>
      <c r="E148" s="104" t="s">
        <v>216</v>
      </c>
      <c r="F148" s="309">
        <v>10241508.210000001</v>
      </c>
      <c r="G148" s="309"/>
      <c r="H148" s="309">
        <v>10241508.210000001</v>
      </c>
      <c r="I148" s="309"/>
      <c r="J148" s="309"/>
      <c r="K148" s="310">
        <v>100</v>
      </c>
      <c r="L148" s="310"/>
    </row>
    <row r="149" spans="1:12" ht="36" customHeight="1" x14ac:dyDescent="0.2">
      <c r="A149" s="306" t="s">
        <v>217</v>
      </c>
      <c r="B149" s="307"/>
      <c r="C149" s="450" t="s">
        <v>663</v>
      </c>
      <c r="D149" s="451"/>
      <c r="E149" s="104" t="s">
        <v>218</v>
      </c>
      <c r="F149" s="309">
        <v>10241508.210000001</v>
      </c>
      <c r="G149" s="309"/>
      <c r="H149" s="309">
        <v>10241508.210000001</v>
      </c>
      <c r="I149" s="309"/>
      <c r="J149" s="309"/>
      <c r="K149" s="310">
        <v>100</v>
      </c>
      <c r="L149" s="310"/>
    </row>
    <row r="150" spans="1:12" ht="99.75" customHeight="1" x14ac:dyDescent="0.2">
      <c r="A150" s="306" t="s">
        <v>664</v>
      </c>
      <c r="B150" s="307"/>
      <c r="C150" s="450" t="s">
        <v>665</v>
      </c>
      <c r="D150" s="451"/>
      <c r="E150" s="104"/>
      <c r="F150" s="309">
        <v>117348000</v>
      </c>
      <c r="G150" s="309"/>
      <c r="H150" s="309">
        <v>116915077.97</v>
      </c>
      <c r="I150" s="309"/>
      <c r="J150" s="309"/>
      <c r="K150" s="310">
        <v>99.631078475985959</v>
      </c>
      <c r="L150" s="310"/>
    </row>
    <row r="151" spans="1:12" ht="57" customHeight="1" x14ac:dyDescent="0.2">
      <c r="A151" s="306" t="s">
        <v>110</v>
      </c>
      <c r="B151" s="307"/>
      <c r="C151" s="450" t="s">
        <v>665</v>
      </c>
      <c r="D151" s="451"/>
      <c r="E151" s="104" t="s">
        <v>111</v>
      </c>
      <c r="F151" s="309">
        <v>111248011.59999999</v>
      </c>
      <c r="G151" s="309"/>
      <c r="H151" s="309">
        <v>110815089.56999999</v>
      </c>
      <c r="I151" s="309"/>
      <c r="J151" s="309"/>
      <c r="K151" s="310">
        <v>99.610849646862363</v>
      </c>
      <c r="L151" s="310"/>
    </row>
    <row r="152" spans="1:12" ht="64.5" customHeight="1" x14ac:dyDescent="0.2">
      <c r="A152" s="306" t="s">
        <v>112</v>
      </c>
      <c r="B152" s="307"/>
      <c r="C152" s="450" t="s">
        <v>665</v>
      </c>
      <c r="D152" s="451"/>
      <c r="E152" s="104" t="s">
        <v>113</v>
      </c>
      <c r="F152" s="309">
        <v>111248011.59999999</v>
      </c>
      <c r="G152" s="309"/>
      <c r="H152" s="309">
        <v>110815089.56999999</v>
      </c>
      <c r="I152" s="309"/>
      <c r="J152" s="309"/>
      <c r="K152" s="310">
        <v>99.610849646862363</v>
      </c>
      <c r="L152" s="310"/>
    </row>
    <row r="153" spans="1:12" ht="55.5" customHeight="1" x14ac:dyDescent="0.2">
      <c r="A153" s="306" t="s">
        <v>215</v>
      </c>
      <c r="B153" s="307"/>
      <c r="C153" s="450" t="s">
        <v>665</v>
      </c>
      <c r="D153" s="451"/>
      <c r="E153" s="104" t="s">
        <v>216</v>
      </c>
      <c r="F153" s="309">
        <v>6099988.4000000004</v>
      </c>
      <c r="G153" s="309"/>
      <c r="H153" s="309">
        <v>6099988.4000000004</v>
      </c>
      <c r="I153" s="309"/>
      <c r="J153" s="309"/>
      <c r="K153" s="310">
        <v>100</v>
      </c>
      <c r="L153" s="310"/>
    </row>
    <row r="154" spans="1:12" ht="38.25" customHeight="1" x14ac:dyDescent="0.2">
      <c r="A154" s="306" t="s">
        <v>217</v>
      </c>
      <c r="B154" s="307"/>
      <c r="C154" s="450" t="s">
        <v>665</v>
      </c>
      <c r="D154" s="451"/>
      <c r="E154" s="104" t="s">
        <v>218</v>
      </c>
      <c r="F154" s="309">
        <v>6099988.4000000004</v>
      </c>
      <c r="G154" s="309"/>
      <c r="H154" s="309">
        <v>6099988.4000000004</v>
      </c>
      <c r="I154" s="309"/>
      <c r="J154" s="309"/>
      <c r="K154" s="310">
        <v>100</v>
      </c>
      <c r="L154" s="310"/>
    </row>
    <row r="155" spans="1:12" ht="69" customHeight="1" x14ac:dyDescent="0.2">
      <c r="A155" s="306" t="s">
        <v>631</v>
      </c>
      <c r="B155" s="307"/>
      <c r="C155" s="450" t="s">
        <v>632</v>
      </c>
      <c r="D155" s="451"/>
      <c r="E155" s="104"/>
      <c r="F155" s="309">
        <v>17493000</v>
      </c>
      <c r="G155" s="309"/>
      <c r="H155" s="309">
        <v>17493000</v>
      </c>
      <c r="I155" s="309"/>
      <c r="J155" s="309"/>
      <c r="K155" s="310">
        <v>100</v>
      </c>
      <c r="L155" s="310"/>
    </row>
    <row r="156" spans="1:12" ht="84" customHeight="1" x14ac:dyDescent="0.2">
      <c r="A156" s="306" t="s">
        <v>215</v>
      </c>
      <c r="B156" s="307"/>
      <c r="C156" s="450" t="s">
        <v>632</v>
      </c>
      <c r="D156" s="451"/>
      <c r="E156" s="104" t="s">
        <v>216</v>
      </c>
      <c r="F156" s="309">
        <v>17493000</v>
      </c>
      <c r="G156" s="309"/>
      <c r="H156" s="309">
        <v>17493000</v>
      </c>
      <c r="I156" s="309"/>
      <c r="J156" s="309"/>
      <c r="K156" s="310">
        <v>100</v>
      </c>
      <c r="L156" s="310"/>
    </row>
    <row r="157" spans="1:12" ht="34.5" customHeight="1" x14ac:dyDescent="0.2">
      <c r="A157" s="306" t="s">
        <v>217</v>
      </c>
      <c r="B157" s="307"/>
      <c r="C157" s="450" t="s">
        <v>632</v>
      </c>
      <c r="D157" s="451"/>
      <c r="E157" s="104" t="s">
        <v>218</v>
      </c>
      <c r="F157" s="309">
        <v>17493000</v>
      </c>
      <c r="G157" s="309"/>
      <c r="H157" s="309">
        <v>17493000</v>
      </c>
      <c r="I157" s="309"/>
      <c r="J157" s="309"/>
      <c r="K157" s="310">
        <v>100</v>
      </c>
      <c r="L157" s="310"/>
    </row>
    <row r="158" spans="1:12" ht="70.5" customHeight="1" x14ac:dyDescent="0.2">
      <c r="A158" s="306" t="s">
        <v>666</v>
      </c>
      <c r="B158" s="307"/>
      <c r="C158" s="450" t="s">
        <v>667</v>
      </c>
      <c r="D158" s="451"/>
      <c r="E158" s="104"/>
      <c r="F158" s="309">
        <v>9898476.5999999996</v>
      </c>
      <c r="G158" s="309"/>
      <c r="H158" s="309">
        <v>9898476.5999999996</v>
      </c>
      <c r="I158" s="309"/>
      <c r="J158" s="309"/>
      <c r="K158" s="310">
        <v>100</v>
      </c>
      <c r="L158" s="310"/>
    </row>
    <row r="159" spans="1:12" ht="74.25" customHeight="1" x14ac:dyDescent="0.2">
      <c r="A159" s="306" t="s">
        <v>668</v>
      </c>
      <c r="B159" s="307"/>
      <c r="C159" s="450" t="s">
        <v>669</v>
      </c>
      <c r="D159" s="451"/>
      <c r="E159" s="104"/>
      <c r="F159" s="309">
        <v>9898476.5999999996</v>
      </c>
      <c r="G159" s="309"/>
      <c r="H159" s="309">
        <v>9898476.5999999996</v>
      </c>
      <c r="I159" s="309"/>
      <c r="J159" s="309"/>
      <c r="K159" s="310">
        <v>100</v>
      </c>
      <c r="L159" s="310"/>
    </row>
    <row r="160" spans="1:12" ht="55.5" customHeight="1" x14ac:dyDescent="0.2">
      <c r="A160" s="306" t="s">
        <v>110</v>
      </c>
      <c r="B160" s="307"/>
      <c r="C160" s="450" t="s">
        <v>669</v>
      </c>
      <c r="D160" s="451"/>
      <c r="E160" s="104" t="s">
        <v>111</v>
      </c>
      <c r="F160" s="309">
        <v>9898476.5999999996</v>
      </c>
      <c r="G160" s="309"/>
      <c r="H160" s="309">
        <v>9898476.5999999996</v>
      </c>
      <c r="I160" s="309"/>
      <c r="J160" s="309"/>
      <c r="K160" s="310">
        <v>100</v>
      </c>
      <c r="L160" s="310"/>
    </row>
    <row r="161" spans="1:12" ht="53.25" customHeight="1" x14ac:dyDescent="0.2">
      <c r="A161" s="306" t="s">
        <v>112</v>
      </c>
      <c r="B161" s="307"/>
      <c r="C161" s="450" t="s">
        <v>669</v>
      </c>
      <c r="D161" s="451"/>
      <c r="E161" s="104" t="s">
        <v>113</v>
      </c>
      <c r="F161" s="309">
        <v>9898476.5999999996</v>
      </c>
      <c r="G161" s="309"/>
      <c r="H161" s="309">
        <v>9898476.5999999996</v>
      </c>
      <c r="I161" s="309"/>
      <c r="J161" s="309"/>
      <c r="K161" s="310">
        <v>100</v>
      </c>
      <c r="L161" s="310"/>
    </row>
    <row r="162" spans="1:12" ht="30" customHeight="1" x14ac:dyDescent="0.2">
      <c r="A162" s="306" t="s">
        <v>670</v>
      </c>
      <c r="B162" s="307"/>
      <c r="C162" s="450" t="s">
        <v>671</v>
      </c>
      <c r="D162" s="451"/>
      <c r="E162" s="104"/>
      <c r="F162" s="309">
        <v>2065707.48</v>
      </c>
      <c r="G162" s="309"/>
      <c r="H162" s="309">
        <v>2063843.26</v>
      </c>
      <c r="I162" s="309"/>
      <c r="J162" s="309"/>
      <c r="K162" s="310">
        <v>99.909753921208633</v>
      </c>
      <c r="L162" s="310"/>
    </row>
    <row r="163" spans="1:12" ht="194.25" customHeight="1" x14ac:dyDescent="0.2">
      <c r="A163" s="306" t="s">
        <v>672</v>
      </c>
      <c r="B163" s="307"/>
      <c r="C163" s="450" t="s">
        <v>673</v>
      </c>
      <c r="D163" s="451"/>
      <c r="E163" s="104"/>
      <c r="F163" s="309">
        <v>2065707.48</v>
      </c>
      <c r="G163" s="309"/>
      <c r="H163" s="309">
        <v>2063843.26</v>
      </c>
      <c r="I163" s="309"/>
      <c r="J163" s="309"/>
      <c r="K163" s="310">
        <v>99.909753921208633</v>
      </c>
      <c r="L163" s="310"/>
    </row>
    <row r="164" spans="1:12" ht="57.75" customHeight="1" x14ac:dyDescent="0.2">
      <c r="A164" s="306" t="s">
        <v>110</v>
      </c>
      <c r="B164" s="307"/>
      <c r="C164" s="450" t="s">
        <v>673</v>
      </c>
      <c r="D164" s="451"/>
      <c r="E164" s="104" t="s">
        <v>111</v>
      </c>
      <c r="F164" s="309">
        <v>2065707.48</v>
      </c>
      <c r="G164" s="309"/>
      <c r="H164" s="309">
        <v>2063843.26</v>
      </c>
      <c r="I164" s="309"/>
      <c r="J164" s="309"/>
      <c r="K164" s="310">
        <v>99.909753921208633</v>
      </c>
      <c r="L164" s="310"/>
    </row>
    <row r="165" spans="1:12" ht="55.5" customHeight="1" x14ac:dyDescent="0.2">
      <c r="A165" s="306" t="s">
        <v>112</v>
      </c>
      <c r="B165" s="307"/>
      <c r="C165" s="450" t="s">
        <v>673</v>
      </c>
      <c r="D165" s="451"/>
      <c r="E165" s="104" t="s">
        <v>113</v>
      </c>
      <c r="F165" s="309">
        <v>2065707.48</v>
      </c>
      <c r="G165" s="309"/>
      <c r="H165" s="309">
        <v>2063843.26</v>
      </c>
      <c r="I165" s="309"/>
      <c r="J165" s="309"/>
      <c r="K165" s="310">
        <v>99.909753921208633</v>
      </c>
      <c r="L165" s="310"/>
    </row>
    <row r="166" spans="1:12" ht="42.75" customHeight="1" x14ac:dyDescent="0.2">
      <c r="A166" s="306" t="s">
        <v>676</v>
      </c>
      <c r="B166" s="307"/>
      <c r="C166" s="450" t="s">
        <v>747</v>
      </c>
      <c r="D166" s="451"/>
      <c r="E166" s="104"/>
      <c r="F166" s="309">
        <v>6372600</v>
      </c>
      <c r="G166" s="309"/>
      <c r="H166" s="309">
        <v>6372600</v>
      </c>
      <c r="I166" s="309"/>
      <c r="J166" s="309"/>
      <c r="K166" s="310">
        <v>100</v>
      </c>
      <c r="L166" s="310"/>
    </row>
    <row r="167" spans="1:12" ht="316.5" customHeight="1" x14ac:dyDescent="0.2">
      <c r="A167" s="306" t="s">
        <v>66</v>
      </c>
      <c r="B167" s="307"/>
      <c r="C167" s="450" t="s">
        <v>748</v>
      </c>
      <c r="D167" s="451"/>
      <c r="E167" s="104"/>
      <c r="F167" s="309">
        <v>6372600</v>
      </c>
      <c r="G167" s="309"/>
      <c r="H167" s="309">
        <v>6372600</v>
      </c>
      <c r="I167" s="309"/>
      <c r="J167" s="309"/>
      <c r="K167" s="310">
        <v>100</v>
      </c>
      <c r="L167" s="310"/>
    </row>
    <row r="168" spans="1:12" ht="56.25" customHeight="1" x14ac:dyDescent="0.2">
      <c r="A168" s="306" t="s">
        <v>215</v>
      </c>
      <c r="B168" s="307"/>
      <c r="C168" s="450" t="s">
        <v>748</v>
      </c>
      <c r="D168" s="451"/>
      <c r="E168" s="104" t="s">
        <v>216</v>
      </c>
      <c r="F168" s="309">
        <v>6372600</v>
      </c>
      <c r="G168" s="309"/>
      <c r="H168" s="330">
        <v>6372600</v>
      </c>
      <c r="I168" s="330"/>
      <c r="J168" s="330"/>
      <c r="K168" s="310">
        <v>100</v>
      </c>
      <c r="L168" s="310"/>
    </row>
    <row r="169" spans="1:12" ht="33" customHeight="1" x14ac:dyDescent="0.2">
      <c r="A169" s="306" t="s">
        <v>217</v>
      </c>
      <c r="B169" s="307"/>
      <c r="C169" s="450" t="s">
        <v>748</v>
      </c>
      <c r="D169" s="451"/>
      <c r="E169" s="104" t="s">
        <v>218</v>
      </c>
      <c r="F169" s="309">
        <v>6372600</v>
      </c>
      <c r="G169" s="309"/>
      <c r="H169" s="309">
        <v>6372600</v>
      </c>
      <c r="I169" s="309"/>
      <c r="J169" s="309"/>
      <c r="K169" s="310">
        <v>100</v>
      </c>
      <c r="L169" s="310"/>
    </row>
    <row r="170" spans="1:12" ht="32.25" customHeight="1" x14ac:dyDescent="0.2">
      <c r="A170" s="306" t="s">
        <v>633</v>
      </c>
      <c r="B170" s="307"/>
      <c r="C170" s="450" t="s">
        <v>634</v>
      </c>
      <c r="D170" s="451"/>
      <c r="E170" s="104"/>
      <c r="F170" s="309">
        <v>25315000</v>
      </c>
      <c r="G170" s="309"/>
      <c r="H170" s="309">
        <v>25315000</v>
      </c>
      <c r="I170" s="309"/>
      <c r="J170" s="309"/>
      <c r="K170" s="310">
        <v>100</v>
      </c>
      <c r="L170" s="310"/>
    </row>
    <row r="171" spans="1:12" ht="171" customHeight="1" x14ac:dyDescent="0.2">
      <c r="A171" s="306" t="s">
        <v>635</v>
      </c>
      <c r="B171" s="307"/>
      <c r="C171" s="450" t="s">
        <v>636</v>
      </c>
      <c r="D171" s="451"/>
      <c r="E171" s="104"/>
      <c r="F171" s="309">
        <v>25315000</v>
      </c>
      <c r="G171" s="309"/>
      <c r="H171" s="309">
        <v>25315000</v>
      </c>
      <c r="I171" s="309"/>
      <c r="J171" s="309"/>
      <c r="K171" s="310">
        <v>100</v>
      </c>
      <c r="L171" s="310"/>
    </row>
    <row r="172" spans="1:12" ht="59.25" customHeight="1" x14ac:dyDescent="0.2">
      <c r="A172" s="306" t="s">
        <v>215</v>
      </c>
      <c r="B172" s="307"/>
      <c r="C172" s="450" t="s">
        <v>636</v>
      </c>
      <c r="D172" s="451"/>
      <c r="E172" s="104" t="s">
        <v>216</v>
      </c>
      <c r="F172" s="309">
        <v>25315000</v>
      </c>
      <c r="G172" s="309"/>
      <c r="H172" s="309">
        <v>25315000</v>
      </c>
      <c r="I172" s="309"/>
      <c r="J172" s="309"/>
      <c r="K172" s="310">
        <v>100</v>
      </c>
      <c r="L172" s="310"/>
    </row>
    <row r="173" spans="1:12" ht="70.5" customHeight="1" x14ac:dyDescent="0.2">
      <c r="A173" s="306" t="s">
        <v>623</v>
      </c>
      <c r="B173" s="307"/>
      <c r="C173" s="450" t="s">
        <v>636</v>
      </c>
      <c r="D173" s="451"/>
      <c r="E173" s="104" t="s">
        <v>624</v>
      </c>
      <c r="F173" s="309">
        <v>25315000</v>
      </c>
      <c r="G173" s="309"/>
      <c r="H173" s="309">
        <v>25315000</v>
      </c>
      <c r="I173" s="309"/>
      <c r="J173" s="309"/>
      <c r="K173" s="310">
        <v>100</v>
      </c>
      <c r="L173" s="310"/>
    </row>
    <row r="174" spans="1:12" ht="59.25" customHeight="1" x14ac:dyDescent="0.2">
      <c r="A174" s="420" t="s">
        <v>674</v>
      </c>
      <c r="B174" s="421"/>
      <c r="C174" s="448" t="s">
        <v>675</v>
      </c>
      <c r="D174" s="449"/>
      <c r="E174" s="105"/>
      <c r="F174" s="376">
        <v>177691123.52000001</v>
      </c>
      <c r="G174" s="376"/>
      <c r="H174" s="376">
        <v>177211593.31</v>
      </c>
      <c r="I174" s="376"/>
      <c r="J174" s="376"/>
      <c r="K174" s="422">
        <v>99.730132715410491</v>
      </c>
      <c r="L174" s="422"/>
    </row>
    <row r="175" spans="1:12" ht="64.5" customHeight="1" x14ac:dyDescent="0.2">
      <c r="A175" s="306" t="s">
        <v>704</v>
      </c>
      <c r="B175" s="307"/>
      <c r="C175" s="450" t="s">
        <v>705</v>
      </c>
      <c r="D175" s="451"/>
      <c r="E175" s="104"/>
      <c r="F175" s="309">
        <v>130873245.47</v>
      </c>
      <c r="G175" s="309"/>
      <c r="H175" s="309">
        <v>130873245.47</v>
      </c>
      <c r="I175" s="309"/>
      <c r="J175" s="309"/>
      <c r="K175" s="310">
        <v>100</v>
      </c>
      <c r="L175" s="310"/>
    </row>
    <row r="176" spans="1:12" ht="67.5" customHeight="1" x14ac:dyDescent="0.2">
      <c r="A176" s="306" t="s">
        <v>706</v>
      </c>
      <c r="B176" s="307"/>
      <c r="C176" s="450" t="s">
        <v>707</v>
      </c>
      <c r="D176" s="451"/>
      <c r="E176" s="104"/>
      <c r="F176" s="309">
        <v>130873245.47</v>
      </c>
      <c r="G176" s="309"/>
      <c r="H176" s="309">
        <v>130873245.47</v>
      </c>
      <c r="I176" s="309"/>
      <c r="J176" s="309"/>
      <c r="K176" s="310">
        <v>100</v>
      </c>
      <c r="L176" s="310"/>
    </row>
    <row r="177" spans="1:12" ht="58.5" customHeight="1" x14ac:dyDescent="0.2">
      <c r="A177" s="306" t="s">
        <v>215</v>
      </c>
      <c r="B177" s="307"/>
      <c r="C177" s="450" t="s">
        <v>707</v>
      </c>
      <c r="D177" s="451"/>
      <c r="E177" s="104" t="s">
        <v>216</v>
      </c>
      <c r="F177" s="309">
        <v>130873245.47</v>
      </c>
      <c r="G177" s="309"/>
      <c r="H177" s="309">
        <v>130873245.47</v>
      </c>
      <c r="I177" s="309"/>
      <c r="J177" s="309"/>
      <c r="K177" s="310">
        <v>100</v>
      </c>
      <c r="L177" s="310"/>
    </row>
    <row r="178" spans="1:12" ht="35.25" customHeight="1" x14ac:dyDescent="0.2">
      <c r="A178" s="306" t="s">
        <v>217</v>
      </c>
      <c r="B178" s="307"/>
      <c r="C178" s="450" t="s">
        <v>707</v>
      </c>
      <c r="D178" s="451"/>
      <c r="E178" s="104" t="s">
        <v>218</v>
      </c>
      <c r="F178" s="309">
        <v>128071698</v>
      </c>
      <c r="G178" s="309"/>
      <c r="H178" s="309">
        <v>128071698</v>
      </c>
      <c r="I178" s="309"/>
      <c r="J178" s="309"/>
      <c r="K178" s="310">
        <v>100</v>
      </c>
      <c r="L178" s="310"/>
    </row>
    <row r="179" spans="1:12" ht="33.75" customHeight="1" x14ac:dyDescent="0.2">
      <c r="A179" s="306" t="s">
        <v>231</v>
      </c>
      <c r="B179" s="307"/>
      <c r="C179" s="450" t="s">
        <v>707</v>
      </c>
      <c r="D179" s="451"/>
      <c r="E179" s="104" t="s">
        <v>232</v>
      </c>
      <c r="F179" s="309">
        <v>2801547.47</v>
      </c>
      <c r="G179" s="309"/>
      <c r="H179" s="309">
        <v>2801547.47</v>
      </c>
      <c r="I179" s="309"/>
      <c r="J179" s="309"/>
      <c r="K179" s="310">
        <v>100</v>
      </c>
      <c r="L179" s="310"/>
    </row>
    <row r="180" spans="1:12" ht="103.5" customHeight="1" x14ac:dyDescent="0.2">
      <c r="A180" s="306" t="s">
        <v>708</v>
      </c>
      <c r="B180" s="307"/>
      <c r="C180" s="450" t="s">
        <v>709</v>
      </c>
      <c r="D180" s="451"/>
      <c r="E180" s="104"/>
      <c r="F180" s="309">
        <v>420000</v>
      </c>
      <c r="G180" s="309"/>
      <c r="H180" s="309">
        <v>394050</v>
      </c>
      <c r="I180" s="309"/>
      <c r="J180" s="309"/>
      <c r="K180" s="310">
        <v>93.821428571428569</v>
      </c>
      <c r="L180" s="310"/>
    </row>
    <row r="181" spans="1:12" ht="82.5" customHeight="1" x14ac:dyDescent="0.2">
      <c r="A181" s="306" t="s">
        <v>710</v>
      </c>
      <c r="B181" s="307"/>
      <c r="C181" s="450" t="s">
        <v>711</v>
      </c>
      <c r="D181" s="451"/>
      <c r="E181" s="104"/>
      <c r="F181" s="309">
        <v>420000</v>
      </c>
      <c r="G181" s="309"/>
      <c r="H181" s="309">
        <v>394050</v>
      </c>
      <c r="I181" s="309"/>
      <c r="J181" s="309"/>
      <c r="K181" s="310">
        <v>93.821428571428569</v>
      </c>
      <c r="L181" s="310"/>
    </row>
    <row r="182" spans="1:12" ht="48.75" customHeight="1" x14ac:dyDescent="0.2">
      <c r="A182" s="306" t="s">
        <v>215</v>
      </c>
      <c r="B182" s="307"/>
      <c r="C182" s="450" t="s">
        <v>711</v>
      </c>
      <c r="D182" s="451"/>
      <c r="E182" s="104" t="s">
        <v>216</v>
      </c>
      <c r="F182" s="309">
        <v>420000</v>
      </c>
      <c r="G182" s="309"/>
      <c r="H182" s="309">
        <v>394050</v>
      </c>
      <c r="I182" s="309"/>
      <c r="J182" s="309"/>
      <c r="K182" s="310">
        <v>93.821428571428569</v>
      </c>
      <c r="L182" s="310"/>
    </row>
    <row r="183" spans="1:12" ht="41.25" customHeight="1" x14ac:dyDescent="0.2">
      <c r="A183" s="306" t="s">
        <v>217</v>
      </c>
      <c r="B183" s="307"/>
      <c r="C183" s="450" t="s">
        <v>711</v>
      </c>
      <c r="D183" s="451"/>
      <c r="E183" s="104" t="s">
        <v>218</v>
      </c>
      <c r="F183" s="309">
        <v>420000</v>
      </c>
      <c r="G183" s="309"/>
      <c r="H183" s="309">
        <v>394050</v>
      </c>
      <c r="I183" s="309"/>
      <c r="J183" s="309"/>
      <c r="K183" s="310">
        <v>93.821428571428569</v>
      </c>
      <c r="L183" s="310"/>
    </row>
    <row r="184" spans="1:12" ht="64.5" customHeight="1" x14ac:dyDescent="0.2">
      <c r="A184" s="306" t="s">
        <v>712</v>
      </c>
      <c r="B184" s="307"/>
      <c r="C184" s="450" t="s">
        <v>713</v>
      </c>
      <c r="D184" s="451"/>
      <c r="E184" s="104"/>
      <c r="F184" s="309">
        <v>45348725.549999997</v>
      </c>
      <c r="G184" s="309"/>
      <c r="H184" s="309">
        <v>44895282.619999997</v>
      </c>
      <c r="I184" s="309"/>
      <c r="J184" s="309"/>
      <c r="K184" s="310">
        <v>99.000097743650926</v>
      </c>
      <c r="L184" s="310"/>
    </row>
    <row r="185" spans="1:12" ht="60.75" customHeight="1" x14ac:dyDescent="0.2">
      <c r="A185" s="306" t="s">
        <v>714</v>
      </c>
      <c r="B185" s="307"/>
      <c r="C185" s="450" t="s">
        <v>715</v>
      </c>
      <c r="D185" s="451"/>
      <c r="E185" s="104"/>
      <c r="F185" s="309">
        <v>45348725.549999997</v>
      </c>
      <c r="G185" s="309"/>
      <c r="H185" s="309">
        <v>44895282.619999997</v>
      </c>
      <c r="I185" s="309"/>
      <c r="J185" s="309"/>
      <c r="K185" s="310">
        <v>99.000097743650926</v>
      </c>
      <c r="L185" s="310"/>
    </row>
    <row r="186" spans="1:12" ht="58.5" customHeight="1" x14ac:dyDescent="0.2">
      <c r="A186" s="306" t="s">
        <v>215</v>
      </c>
      <c r="B186" s="307"/>
      <c r="C186" s="450" t="s">
        <v>715</v>
      </c>
      <c r="D186" s="451"/>
      <c r="E186" s="104" t="s">
        <v>216</v>
      </c>
      <c r="F186" s="309">
        <v>45348725.549999997</v>
      </c>
      <c r="G186" s="309"/>
      <c r="H186" s="309">
        <v>44895282.619999997</v>
      </c>
      <c r="I186" s="309"/>
      <c r="J186" s="309"/>
      <c r="K186" s="310">
        <v>99.000097743650926</v>
      </c>
      <c r="L186" s="310"/>
    </row>
    <row r="187" spans="1:12" ht="28.5" customHeight="1" x14ac:dyDescent="0.2">
      <c r="A187" s="306" t="s">
        <v>217</v>
      </c>
      <c r="B187" s="307"/>
      <c r="C187" s="450" t="s">
        <v>715</v>
      </c>
      <c r="D187" s="451"/>
      <c r="E187" s="104" t="s">
        <v>218</v>
      </c>
      <c r="F187" s="309">
        <v>45348725.549999997</v>
      </c>
      <c r="G187" s="309"/>
      <c r="H187" s="309">
        <v>44895282.619999997</v>
      </c>
      <c r="I187" s="309"/>
      <c r="J187" s="309"/>
      <c r="K187" s="310">
        <v>99.000097743650926</v>
      </c>
      <c r="L187" s="310"/>
    </row>
    <row r="188" spans="1:12" ht="49.5" customHeight="1" x14ac:dyDescent="0.2">
      <c r="A188" s="306" t="s">
        <v>676</v>
      </c>
      <c r="B188" s="307"/>
      <c r="C188" s="450" t="s">
        <v>677</v>
      </c>
      <c r="D188" s="451"/>
      <c r="E188" s="104"/>
      <c r="F188" s="309">
        <v>1049152.5</v>
      </c>
      <c r="G188" s="309"/>
      <c r="H188" s="309">
        <v>1049015.22</v>
      </c>
      <c r="I188" s="309"/>
      <c r="J188" s="309"/>
      <c r="K188" s="310">
        <v>99.986915152944874</v>
      </c>
      <c r="L188" s="310"/>
    </row>
    <row r="189" spans="1:12" ht="78" customHeight="1" x14ac:dyDescent="0.2">
      <c r="A189" s="306" t="s">
        <v>678</v>
      </c>
      <c r="B189" s="307"/>
      <c r="C189" s="450" t="s">
        <v>679</v>
      </c>
      <c r="D189" s="451"/>
      <c r="E189" s="104"/>
      <c r="F189" s="309">
        <v>1049152.5</v>
      </c>
      <c r="G189" s="309"/>
      <c r="H189" s="309">
        <v>1049015.22</v>
      </c>
      <c r="I189" s="309"/>
      <c r="J189" s="309"/>
      <c r="K189" s="310">
        <v>99.986915152944874</v>
      </c>
      <c r="L189" s="310"/>
    </row>
    <row r="190" spans="1:12" ht="42" customHeight="1" x14ac:dyDescent="0.2">
      <c r="A190" s="306" t="s">
        <v>110</v>
      </c>
      <c r="B190" s="307"/>
      <c r="C190" s="450" t="s">
        <v>679</v>
      </c>
      <c r="D190" s="451"/>
      <c r="E190" s="104" t="s">
        <v>111</v>
      </c>
      <c r="F190" s="309">
        <v>1049152.5</v>
      </c>
      <c r="G190" s="309"/>
      <c r="H190" s="309">
        <v>1049015.22</v>
      </c>
      <c r="I190" s="309"/>
      <c r="J190" s="309"/>
      <c r="K190" s="310">
        <v>99.986915152944874</v>
      </c>
      <c r="L190" s="310"/>
    </row>
    <row r="191" spans="1:12" ht="46.5" customHeight="1" x14ac:dyDescent="0.2">
      <c r="A191" s="306" t="s">
        <v>112</v>
      </c>
      <c r="B191" s="307"/>
      <c r="C191" s="450" t="s">
        <v>679</v>
      </c>
      <c r="D191" s="451"/>
      <c r="E191" s="104" t="s">
        <v>113</v>
      </c>
      <c r="F191" s="309">
        <v>1049152.5</v>
      </c>
      <c r="G191" s="309"/>
      <c r="H191" s="309">
        <v>1049015.22</v>
      </c>
      <c r="I191" s="309"/>
      <c r="J191" s="309"/>
      <c r="K191" s="310">
        <v>99.986915152944874</v>
      </c>
      <c r="L191" s="310"/>
    </row>
    <row r="192" spans="1:12" ht="33.75" customHeight="1" x14ac:dyDescent="0.2">
      <c r="A192" s="420" t="s">
        <v>88</v>
      </c>
      <c r="B192" s="421"/>
      <c r="C192" s="448" t="s">
        <v>749</v>
      </c>
      <c r="D192" s="449"/>
      <c r="E192" s="105"/>
      <c r="F192" s="376">
        <v>30319700</v>
      </c>
      <c r="G192" s="376"/>
      <c r="H192" s="376">
        <v>30319700</v>
      </c>
      <c r="I192" s="376"/>
      <c r="J192" s="376"/>
      <c r="K192" s="422">
        <v>100</v>
      </c>
      <c r="L192" s="422"/>
    </row>
    <row r="193" spans="1:12" ht="48" customHeight="1" x14ac:dyDescent="0.2">
      <c r="A193" s="306" t="s">
        <v>90</v>
      </c>
      <c r="B193" s="307"/>
      <c r="C193" s="450" t="s">
        <v>750</v>
      </c>
      <c r="D193" s="451"/>
      <c r="E193" s="104"/>
      <c r="F193" s="309">
        <v>30319700</v>
      </c>
      <c r="G193" s="309"/>
      <c r="H193" s="309">
        <v>30319700</v>
      </c>
      <c r="I193" s="309"/>
      <c r="J193" s="309"/>
      <c r="K193" s="310">
        <v>100</v>
      </c>
      <c r="L193" s="310"/>
    </row>
    <row r="194" spans="1:12" ht="31.5" customHeight="1" x14ac:dyDescent="0.2">
      <c r="A194" s="306" t="s">
        <v>751</v>
      </c>
      <c r="B194" s="307"/>
      <c r="C194" s="450" t="s">
        <v>752</v>
      </c>
      <c r="D194" s="451"/>
      <c r="E194" s="104"/>
      <c r="F194" s="309">
        <v>1543018.65</v>
      </c>
      <c r="G194" s="309"/>
      <c r="H194" s="309">
        <v>1543018.65</v>
      </c>
      <c r="I194" s="309"/>
      <c r="J194" s="309"/>
      <c r="K194" s="310">
        <v>100</v>
      </c>
      <c r="L194" s="310"/>
    </row>
    <row r="195" spans="1:12" ht="56.25" customHeight="1" x14ac:dyDescent="0.2">
      <c r="A195" s="306" t="s">
        <v>215</v>
      </c>
      <c r="B195" s="307"/>
      <c r="C195" s="450" t="s">
        <v>752</v>
      </c>
      <c r="D195" s="451"/>
      <c r="E195" s="104" t="s">
        <v>216</v>
      </c>
      <c r="F195" s="309">
        <v>1543018.65</v>
      </c>
      <c r="G195" s="309"/>
      <c r="H195" s="309">
        <v>1543018.65</v>
      </c>
      <c r="I195" s="309"/>
      <c r="J195" s="309"/>
      <c r="K195" s="310">
        <v>100</v>
      </c>
      <c r="L195" s="310"/>
    </row>
    <row r="196" spans="1:12" ht="35.25" customHeight="1" x14ac:dyDescent="0.2">
      <c r="A196" s="306" t="s">
        <v>217</v>
      </c>
      <c r="B196" s="307"/>
      <c r="C196" s="450" t="s">
        <v>752</v>
      </c>
      <c r="D196" s="451"/>
      <c r="E196" s="104" t="s">
        <v>218</v>
      </c>
      <c r="F196" s="309">
        <v>1543018.65</v>
      </c>
      <c r="G196" s="309"/>
      <c r="H196" s="309">
        <v>1543018.65</v>
      </c>
      <c r="I196" s="309"/>
      <c r="J196" s="309"/>
      <c r="K196" s="310">
        <v>100</v>
      </c>
      <c r="L196" s="310"/>
    </row>
    <row r="197" spans="1:12" ht="41.25" customHeight="1" x14ac:dyDescent="0.2">
      <c r="A197" s="306" t="s">
        <v>753</v>
      </c>
      <c r="B197" s="307"/>
      <c r="C197" s="450" t="s">
        <v>754</v>
      </c>
      <c r="D197" s="451"/>
      <c r="E197" s="104"/>
      <c r="F197" s="309">
        <v>28776681.350000001</v>
      </c>
      <c r="G197" s="309"/>
      <c r="H197" s="309">
        <v>28776681.350000001</v>
      </c>
      <c r="I197" s="309"/>
      <c r="J197" s="309"/>
      <c r="K197" s="310">
        <v>100</v>
      </c>
      <c r="L197" s="310"/>
    </row>
    <row r="198" spans="1:12" ht="54" customHeight="1" x14ac:dyDescent="0.2">
      <c r="A198" s="306" t="s">
        <v>215</v>
      </c>
      <c r="B198" s="307"/>
      <c r="C198" s="450" t="s">
        <v>754</v>
      </c>
      <c r="D198" s="451"/>
      <c r="E198" s="104" t="s">
        <v>216</v>
      </c>
      <c r="F198" s="309">
        <v>28776681.350000001</v>
      </c>
      <c r="G198" s="309"/>
      <c r="H198" s="309">
        <v>28776681.350000001</v>
      </c>
      <c r="I198" s="309"/>
      <c r="J198" s="309"/>
      <c r="K198" s="310">
        <v>100</v>
      </c>
      <c r="L198" s="310"/>
    </row>
    <row r="199" spans="1:12" ht="34.5" customHeight="1" x14ac:dyDescent="0.2">
      <c r="A199" s="306" t="s">
        <v>217</v>
      </c>
      <c r="B199" s="307"/>
      <c r="C199" s="450" t="s">
        <v>754</v>
      </c>
      <c r="D199" s="451"/>
      <c r="E199" s="104" t="s">
        <v>218</v>
      </c>
      <c r="F199" s="309">
        <v>28776681.350000001</v>
      </c>
      <c r="G199" s="309"/>
      <c r="H199" s="309">
        <v>28776681.350000001</v>
      </c>
      <c r="I199" s="309"/>
      <c r="J199" s="309"/>
      <c r="K199" s="310">
        <v>100</v>
      </c>
      <c r="L199" s="310"/>
    </row>
    <row r="200" spans="1:12" ht="53.25" customHeight="1" x14ac:dyDescent="0.2">
      <c r="A200" s="423" t="s">
        <v>116</v>
      </c>
      <c r="B200" s="424"/>
      <c r="C200" s="454" t="s">
        <v>117</v>
      </c>
      <c r="D200" s="455"/>
      <c r="E200" s="106"/>
      <c r="F200" s="353">
        <v>78227300</v>
      </c>
      <c r="G200" s="353"/>
      <c r="H200" s="353">
        <v>76625860.310000002</v>
      </c>
      <c r="I200" s="353"/>
      <c r="J200" s="353"/>
      <c r="K200" s="425">
        <v>97.952837832828195</v>
      </c>
      <c r="L200" s="425"/>
    </row>
    <row r="201" spans="1:12" ht="39" customHeight="1" x14ac:dyDescent="0.2">
      <c r="A201" s="420" t="s">
        <v>856</v>
      </c>
      <c r="B201" s="421"/>
      <c r="C201" s="448" t="s">
        <v>857</v>
      </c>
      <c r="D201" s="449"/>
      <c r="E201" s="105"/>
      <c r="F201" s="376">
        <v>32476000</v>
      </c>
      <c r="G201" s="376"/>
      <c r="H201" s="376">
        <v>32177951.5</v>
      </c>
      <c r="I201" s="376"/>
      <c r="J201" s="376"/>
      <c r="K201" s="422">
        <v>99.082249969208036</v>
      </c>
      <c r="L201" s="422"/>
    </row>
    <row r="202" spans="1:12" ht="54.75" customHeight="1" x14ac:dyDescent="0.2">
      <c r="A202" s="306" t="s">
        <v>863</v>
      </c>
      <c r="B202" s="307"/>
      <c r="C202" s="450" t="s">
        <v>864</v>
      </c>
      <c r="D202" s="451"/>
      <c r="E202" s="104"/>
      <c r="F202" s="309">
        <v>6000000</v>
      </c>
      <c r="G202" s="309"/>
      <c r="H202" s="309">
        <v>5721000</v>
      </c>
      <c r="I202" s="309"/>
      <c r="J202" s="309"/>
      <c r="K202" s="310">
        <v>95.35</v>
      </c>
      <c r="L202" s="310"/>
    </row>
    <row r="203" spans="1:12" ht="42" customHeight="1" x14ac:dyDescent="0.2">
      <c r="A203" s="306" t="s">
        <v>865</v>
      </c>
      <c r="B203" s="307"/>
      <c r="C203" s="450" t="s">
        <v>866</v>
      </c>
      <c r="D203" s="451"/>
      <c r="E203" s="104"/>
      <c r="F203" s="309">
        <v>6000000</v>
      </c>
      <c r="G203" s="309"/>
      <c r="H203" s="309">
        <v>5721000</v>
      </c>
      <c r="I203" s="309"/>
      <c r="J203" s="309"/>
      <c r="K203" s="310">
        <v>95.35</v>
      </c>
      <c r="L203" s="310"/>
    </row>
    <row r="204" spans="1:12" ht="42" customHeight="1" x14ac:dyDescent="0.2">
      <c r="A204" s="306" t="s">
        <v>147</v>
      </c>
      <c r="B204" s="307"/>
      <c r="C204" s="450" t="s">
        <v>866</v>
      </c>
      <c r="D204" s="451"/>
      <c r="E204" s="104" t="s">
        <v>148</v>
      </c>
      <c r="F204" s="309">
        <v>6000000</v>
      </c>
      <c r="G204" s="309"/>
      <c r="H204" s="309">
        <v>5721000</v>
      </c>
      <c r="I204" s="309"/>
      <c r="J204" s="309"/>
      <c r="K204" s="310">
        <v>95.35</v>
      </c>
      <c r="L204" s="310"/>
    </row>
    <row r="205" spans="1:12" ht="47.25" customHeight="1" x14ac:dyDescent="0.2">
      <c r="A205" s="306" t="s">
        <v>157</v>
      </c>
      <c r="B205" s="307"/>
      <c r="C205" s="450" t="s">
        <v>866</v>
      </c>
      <c r="D205" s="451"/>
      <c r="E205" s="104" t="s">
        <v>158</v>
      </c>
      <c r="F205" s="309">
        <v>6000000</v>
      </c>
      <c r="G205" s="309"/>
      <c r="H205" s="309">
        <v>5721000</v>
      </c>
      <c r="I205" s="309"/>
      <c r="J205" s="309"/>
      <c r="K205" s="310">
        <v>95.35</v>
      </c>
      <c r="L205" s="310"/>
    </row>
    <row r="206" spans="1:12" ht="60" customHeight="1" x14ac:dyDescent="0.2">
      <c r="A206" s="306" t="s">
        <v>858</v>
      </c>
      <c r="B206" s="307"/>
      <c r="C206" s="450" t="s">
        <v>859</v>
      </c>
      <c r="D206" s="451"/>
      <c r="E206" s="104"/>
      <c r="F206" s="309">
        <v>26476000</v>
      </c>
      <c r="G206" s="309"/>
      <c r="H206" s="309">
        <v>26456951.5</v>
      </c>
      <c r="I206" s="309"/>
      <c r="J206" s="309"/>
      <c r="K206" s="310">
        <v>99.928053709019494</v>
      </c>
      <c r="L206" s="310"/>
    </row>
    <row r="207" spans="1:12" ht="52.5" customHeight="1" x14ac:dyDescent="0.2">
      <c r="A207" s="306" t="s">
        <v>860</v>
      </c>
      <c r="B207" s="307"/>
      <c r="C207" s="450" t="s">
        <v>861</v>
      </c>
      <c r="D207" s="451"/>
      <c r="E207" s="104"/>
      <c r="F207" s="309">
        <v>26476000</v>
      </c>
      <c r="G207" s="309"/>
      <c r="H207" s="309">
        <v>26456951.5</v>
      </c>
      <c r="I207" s="309"/>
      <c r="J207" s="309"/>
      <c r="K207" s="310">
        <v>99.928053709019494</v>
      </c>
      <c r="L207" s="310"/>
    </row>
    <row r="208" spans="1:12" ht="33.75" customHeight="1" x14ac:dyDescent="0.2">
      <c r="A208" s="306" t="s">
        <v>147</v>
      </c>
      <c r="B208" s="307"/>
      <c r="C208" s="450" t="s">
        <v>861</v>
      </c>
      <c r="D208" s="451"/>
      <c r="E208" s="104" t="s">
        <v>148</v>
      </c>
      <c r="F208" s="309">
        <v>26476000</v>
      </c>
      <c r="G208" s="309"/>
      <c r="H208" s="309">
        <v>26456951.5</v>
      </c>
      <c r="I208" s="309"/>
      <c r="J208" s="309"/>
      <c r="K208" s="310">
        <v>99.928053709019494</v>
      </c>
      <c r="L208" s="310"/>
    </row>
    <row r="209" spans="1:12" ht="41.25" customHeight="1" x14ac:dyDescent="0.2">
      <c r="A209" s="306" t="s">
        <v>157</v>
      </c>
      <c r="B209" s="307"/>
      <c r="C209" s="450" t="s">
        <v>861</v>
      </c>
      <c r="D209" s="451"/>
      <c r="E209" s="104" t="s">
        <v>158</v>
      </c>
      <c r="F209" s="309">
        <v>26476000</v>
      </c>
      <c r="G209" s="309"/>
      <c r="H209" s="309">
        <v>26456951.5</v>
      </c>
      <c r="I209" s="309"/>
      <c r="J209" s="309"/>
      <c r="K209" s="310">
        <v>99.928053709019494</v>
      </c>
      <c r="L209" s="310"/>
    </row>
    <row r="210" spans="1:12" ht="46.5" customHeight="1" x14ac:dyDescent="0.2">
      <c r="A210" s="420" t="s">
        <v>716</v>
      </c>
      <c r="B210" s="421"/>
      <c r="C210" s="448" t="s">
        <v>717</v>
      </c>
      <c r="D210" s="449"/>
      <c r="E210" s="105"/>
      <c r="F210" s="376">
        <v>31449800</v>
      </c>
      <c r="G210" s="376"/>
      <c r="H210" s="376">
        <v>30776629.5</v>
      </c>
      <c r="I210" s="376"/>
      <c r="J210" s="376"/>
      <c r="K210" s="422">
        <v>97.859539647310953</v>
      </c>
      <c r="L210" s="422"/>
    </row>
    <row r="211" spans="1:12" ht="58.5" customHeight="1" x14ac:dyDescent="0.2">
      <c r="A211" s="306" t="s">
        <v>718</v>
      </c>
      <c r="B211" s="307"/>
      <c r="C211" s="450" t="s">
        <v>719</v>
      </c>
      <c r="D211" s="451"/>
      <c r="E211" s="104"/>
      <c r="F211" s="309">
        <v>31449800</v>
      </c>
      <c r="G211" s="309"/>
      <c r="H211" s="309">
        <v>30776629.5</v>
      </c>
      <c r="I211" s="309"/>
      <c r="J211" s="309"/>
      <c r="K211" s="310">
        <v>97.859539647310953</v>
      </c>
      <c r="L211" s="310"/>
    </row>
    <row r="212" spans="1:12" ht="58.5" customHeight="1" x14ac:dyDescent="0.2">
      <c r="A212" s="306" t="s">
        <v>755</v>
      </c>
      <c r="B212" s="307"/>
      <c r="C212" s="450" t="s">
        <v>756</v>
      </c>
      <c r="D212" s="451"/>
      <c r="E212" s="104"/>
      <c r="F212" s="309">
        <v>918750</v>
      </c>
      <c r="G212" s="309"/>
      <c r="H212" s="309">
        <v>918750</v>
      </c>
      <c r="I212" s="309"/>
      <c r="J212" s="309"/>
      <c r="K212" s="310">
        <v>100</v>
      </c>
      <c r="L212" s="310"/>
    </row>
    <row r="213" spans="1:12" ht="54.75" customHeight="1" x14ac:dyDescent="0.2">
      <c r="A213" s="306" t="s">
        <v>215</v>
      </c>
      <c r="B213" s="307"/>
      <c r="C213" s="450" t="s">
        <v>756</v>
      </c>
      <c r="D213" s="451"/>
      <c r="E213" s="104" t="s">
        <v>216</v>
      </c>
      <c r="F213" s="309">
        <v>918750</v>
      </c>
      <c r="G213" s="309"/>
      <c r="H213" s="309">
        <v>918750</v>
      </c>
      <c r="I213" s="309"/>
      <c r="J213" s="309"/>
      <c r="K213" s="310">
        <v>100</v>
      </c>
      <c r="L213" s="310"/>
    </row>
    <row r="214" spans="1:12" ht="43.5" customHeight="1" x14ac:dyDescent="0.2">
      <c r="A214" s="306" t="s">
        <v>217</v>
      </c>
      <c r="B214" s="307"/>
      <c r="C214" s="450" t="s">
        <v>756</v>
      </c>
      <c r="D214" s="451"/>
      <c r="E214" s="104" t="s">
        <v>218</v>
      </c>
      <c r="F214" s="309">
        <v>918750</v>
      </c>
      <c r="G214" s="309"/>
      <c r="H214" s="309">
        <v>918750</v>
      </c>
      <c r="I214" s="309"/>
      <c r="J214" s="309"/>
      <c r="K214" s="310">
        <v>100</v>
      </c>
      <c r="L214" s="310"/>
    </row>
    <row r="215" spans="1:12" ht="47.25" customHeight="1" x14ac:dyDescent="0.2">
      <c r="A215" s="306" t="s">
        <v>720</v>
      </c>
      <c r="B215" s="307"/>
      <c r="C215" s="450" t="s">
        <v>721</v>
      </c>
      <c r="D215" s="451"/>
      <c r="E215" s="104"/>
      <c r="F215" s="309">
        <v>30531050</v>
      </c>
      <c r="G215" s="309"/>
      <c r="H215" s="309">
        <v>29857879.5</v>
      </c>
      <c r="I215" s="309"/>
      <c r="J215" s="309"/>
      <c r="K215" s="310">
        <v>97.795128238301672</v>
      </c>
      <c r="L215" s="310"/>
    </row>
    <row r="216" spans="1:12" ht="39.75" customHeight="1" x14ac:dyDescent="0.2">
      <c r="A216" s="306" t="s">
        <v>147</v>
      </c>
      <c r="B216" s="307"/>
      <c r="C216" s="450" t="s">
        <v>721</v>
      </c>
      <c r="D216" s="451"/>
      <c r="E216" s="104" t="s">
        <v>148</v>
      </c>
      <c r="F216" s="309">
        <v>16512000</v>
      </c>
      <c r="G216" s="309"/>
      <c r="H216" s="309">
        <v>15838829.5</v>
      </c>
      <c r="I216" s="309"/>
      <c r="J216" s="309"/>
      <c r="K216" s="310">
        <v>95.923143774224812</v>
      </c>
      <c r="L216" s="310"/>
    </row>
    <row r="217" spans="1:12" ht="44.25" customHeight="1" x14ac:dyDescent="0.2">
      <c r="A217" s="306" t="s">
        <v>157</v>
      </c>
      <c r="B217" s="307"/>
      <c r="C217" s="450" t="s">
        <v>721</v>
      </c>
      <c r="D217" s="451"/>
      <c r="E217" s="104" t="s">
        <v>158</v>
      </c>
      <c r="F217" s="309">
        <v>16512000</v>
      </c>
      <c r="G217" s="309"/>
      <c r="H217" s="309">
        <v>15838829.5</v>
      </c>
      <c r="I217" s="309"/>
      <c r="J217" s="309"/>
      <c r="K217" s="310">
        <v>95.923143774224812</v>
      </c>
      <c r="L217" s="310"/>
    </row>
    <row r="218" spans="1:12" ht="55.5" customHeight="1" x14ac:dyDescent="0.2">
      <c r="A218" s="306" t="s">
        <v>215</v>
      </c>
      <c r="B218" s="307"/>
      <c r="C218" s="450" t="s">
        <v>721</v>
      </c>
      <c r="D218" s="451"/>
      <c r="E218" s="104" t="s">
        <v>216</v>
      </c>
      <c r="F218" s="309">
        <v>14019050</v>
      </c>
      <c r="G218" s="309"/>
      <c r="H218" s="309">
        <v>14019050</v>
      </c>
      <c r="I218" s="309"/>
      <c r="J218" s="309"/>
      <c r="K218" s="310">
        <v>100</v>
      </c>
      <c r="L218" s="310"/>
    </row>
    <row r="219" spans="1:12" ht="38.25" customHeight="1" x14ac:dyDescent="0.2">
      <c r="A219" s="306" t="s">
        <v>217</v>
      </c>
      <c r="B219" s="307"/>
      <c r="C219" s="450" t="s">
        <v>721</v>
      </c>
      <c r="D219" s="451"/>
      <c r="E219" s="104" t="s">
        <v>218</v>
      </c>
      <c r="F219" s="309">
        <v>14019050</v>
      </c>
      <c r="G219" s="309"/>
      <c r="H219" s="309">
        <v>14019050</v>
      </c>
      <c r="I219" s="309"/>
      <c r="J219" s="309"/>
      <c r="K219" s="310">
        <v>100</v>
      </c>
      <c r="L219" s="310"/>
    </row>
    <row r="220" spans="1:12" ht="27.75" customHeight="1" x14ac:dyDescent="0.2">
      <c r="A220" s="420" t="s">
        <v>88</v>
      </c>
      <c r="B220" s="421"/>
      <c r="C220" s="448" t="s">
        <v>118</v>
      </c>
      <c r="D220" s="449"/>
      <c r="E220" s="105"/>
      <c r="F220" s="376">
        <v>13909000</v>
      </c>
      <c r="G220" s="376"/>
      <c r="H220" s="376">
        <v>13278779.310000001</v>
      </c>
      <c r="I220" s="376"/>
      <c r="J220" s="376"/>
      <c r="K220" s="422">
        <v>95.468971960601053</v>
      </c>
      <c r="L220" s="422"/>
    </row>
    <row r="221" spans="1:12" ht="84.75" customHeight="1" x14ac:dyDescent="0.2">
      <c r="A221" s="306" t="s">
        <v>119</v>
      </c>
      <c r="B221" s="307"/>
      <c r="C221" s="450" t="s">
        <v>120</v>
      </c>
      <c r="D221" s="451"/>
      <c r="E221" s="104"/>
      <c r="F221" s="309">
        <v>13909000</v>
      </c>
      <c r="G221" s="309"/>
      <c r="H221" s="309">
        <v>13278779.310000001</v>
      </c>
      <c r="I221" s="309"/>
      <c r="J221" s="309"/>
      <c r="K221" s="310">
        <v>95.468971960601053</v>
      </c>
      <c r="L221" s="310"/>
    </row>
    <row r="222" spans="1:12" ht="76.5" customHeight="1" x14ac:dyDescent="0.2">
      <c r="A222" s="306" t="s">
        <v>121</v>
      </c>
      <c r="B222" s="307"/>
      <c r="C222" s="450" t="s">
        <v>122</v>
      </c>
      <c r="D222" s="451"/>
      <c r="E222" s="104"/>
      <c r="F222" s="309">
        <v>13909000</v>
      </c>
      <c r="G222" s="309"/>
      <c r="H222" s="330">
        <v>13278779.310000001</v>
      </c>
      <c r="I222" s="330"/>
      <c r="J222" s="330"/>
      <c r="K222" s="310">
        <v>95.468971960601053</v>
      </c>
      <c r="L222" s="310"/>
    </row>
    <row r="223" spans="1:12" ht="79.5" customHeight="1" x14ac:dyDescent="0.2">
      <c r="A223" s="306" t="s">
        <v>94</v>
      </c>
      <c r="B223" s="307"/>
      <c r="C223" s="450" t="s">
        <v>122</v>
      </c>
      <c r="D223" s="451"/>
      <c r="E223" s="104" t="s">
        <v>95</v>
      </c>
      <c r="F223" s="309">
        <v>13098466.789999999</v>
      </c>
      <c r="G223" s="309"/>
      <c r="H223" s="309">
        <v>13086748.949999999</v>
      </c>
      <c r="I223" s="309"/>
      <c r="J223" s="309"/>
      <c r="K223" s="310">
        <v>99.910540369435097</v>
      </c>
      <c r="L223" s="310"/>
    </row>
    <row r="224" spans="1:12" ht="44.25" customHeight="1" x14ac:dyDescent="0.2">
      <c r="A224" s="306" t="s">
        <v>96</v>
      </c>
      <c r="B224" s="307"/>
      <c r="C224" s="450" t="s">
        <v>122</v>
      </c>
      <c r="D224" s="451"/>
      <c r="E224" s="104" t="s">
        <v>97</v>
      </c>
      <c r="F224" s="309">
        <v>13098466.789999999</v>
      </c>
      <c r="G224" s="309"/>
      <c r="H224" s="309">
        <v>13086748.949999999</v>
      </c>
      <c r="I224" s="309"/>
      <c r="J224" s="309"/>
      <c r="K224" s="310">
        <v>99.910540369435097</v>
      </c>
      <c r="L224" s="310"/>
    </row>
    <row r="225" spans="1:12" ht="42" customHeight="1" x14ac:dyDescent="0.2">
      <c r="A225" s="306" t="s">
        <v>110</v>
      </c>
      <c r="B225" s="307"/>
      <c r="C225" s="450" t="s">
        <v>122</v>
      </c>
      <c r="D225" s="451"/>
      <c r="E225" s="104" t="s">
        <v>111</v>
      </c>
      <c r="F225" s="309">
        <v>810533.21</v>
      </c>
      <c r="G225" s="309"/>
      <c r="H225" s="309">
        <v>192030.36</v>
      </c>
      <c r="I225" s="309"/>
      <c r="J225" s="309"/>
      <c r="K225" s="310">
        <v>23.691855883363495</v>
      </c>
      <c r="L225" s="310"/>
    </row>
    <row r="226" spans="1:12" ht="44.25" customHeight="1" x14ac:dyDescent="0.2">
      <c r="A226" s="306" t="s">
        <v>112</v>
      </c>
      <c r="B226" s="307"/>
      <c r="C226" s="450" t="s">
        <v>122</v>
      </c>
      <c r="D226" s="451"/>
      <c r="E226" s="104" t="s">
        <v>113</v>
      </c>
      <c r="F226" s="309">
        <v>810533.21</v>
      </c>
      <c r="G226" s="309"/>
      <c r="H226" s="309">
        <v>192030.36</v>
      </c>
      <c r="I226" s="309"/>
      <c r="J226" s="309"/>
      <c r="K226" s="310">
        <v>23.691855883363495</v>
      </c>
      <c r="L226" s="310"/>
    </row>
    <row r="227" spans="1:12" ht="54" customHeight="1" x14ac:dyDescent="0.2">
      <c r="A227" s="420" t="s">
        <v>885</v>
      </c>
      <c r="B227" s="421"/>
      <c r="C227" s="448" t="s">
        <v>886</v>
      </c>
      <c r="D227" s="449"/>
      <c r="E227" s="105"/>
      <c r="F227" s="376">
        <v>300000</v>
      </c>
      <c r="G227" s="376"/>
      <c r="H227" s="376">
        <v>300000</v>
      </c>
      <c r="I227" s="376"/>
      <c r="J227" s="376"/>
      <c r="K227" s="422">
        <v>100</v>
      </c>
      <c r="L227" s="422"/>
    </row>
    <row r="228" spans="1:12" ht="55.5" customHeight="1" x14ac:dyDescent="0.2">
      <c r="A228" s="306" t="s">
        <v>887</v>
      </c>
      <c r="B228" s="307"/>
      <c r="C228" s="450" t="s">
        <v>888</v>
      </c>
      <c r="D228" s="451"/>
      <c r="E228" s="104"/>
      <c r="F228" s="309">
        <v>300000</v>
      </c>
      <c r="G228" s="309"/>
      <c r="H228" s="309">
        <v>300000</v>
      </c>
      <c r="I228" s="309"/>
      <c r="J228" s="309"/>
      <c r="K228" s="310">
        <v>100</v>
      </c>
      <c r="L228" s="310"/>
    </row>
    <row r="229" spans="1:12" ht="51" customHeight="1" x14ac:dyDescent="0.2">
      <c r="A229" s="306" t="s">
        <v>889</v>
      </c>
      <c r="B229" s="307"/>
      <c r="C229" s="450" t="s">
        <v>890</v>
      </c>
      <c r="D229" s="451"/>
      <c r="E229" s="104"/>
      <c r="F229" s="309">
        <v>300000</v>
      </c>
      <c r="G229" s="309"/>
      <c r="H229" s="309">
        <v>300000</v>
      </c>
      <c r="I229" s="309"/>
      <c r="J229" s="309"/>
      <c r="K229" s="310">
        <v>100</v>
      </c>
      <c r="L229" s="310"/>
    </row>
    <row r="230" spans="1:12" ht="52.5" customHeight="1" x14ac:dyDescent="0.2">
      <c r="A230" s="306" t="s">
        <v>215</v>
      </c>
      <c r="B230" s="307"/>
      <c r="C230" s="450" t="s">
        <v>890</v>
      </c>
      <c r="D230" s="451"/>
      <c r="E230" s="104" t="s">
        <v>216</v>
      </c>
      <c r="F230" s="309">
        <v>300000</v>
      </c>
      <c r="G230" s="309"/>
      <c r="H230" s="309">
        <v>300000</v>
      </c>
      <c r="I230" s="309"/>
      <c r="J230" s="309"/>
      <c r="K230" s="310">
        <v>100</v>
      </c>
      <c r="L230" s="310"/>
    </row>
    <row r="231" spans="1:12" ht="72.75" customHeight="1" x14ac:dyDescent="0.2">
      <c r="A231" s="306" t="s">
        <v>623</v>
      </c>
      <c r="B231" s="307"/>
      <c r="C231" s="450" t="s">
        <v>890</v>
      </c>
      <c r="D231" s="451"/>
      <c r="E231" s="104" t="s">
        <v>624</v>
      </c>
      <c r="F231" s="309">
        <v>300000</v>
      </c>
      <c r="G231" s="309"/>
      <c r="H231" s="309">
        <v>300000</v>
      </c>
      <c r="I231" s="309"/>
      <c r="J231" s="309"/>
      <c r="K231" s="310">
        <v>100</v>
      </c>
      <c r="L231" s="310"/>
    </row>
    <row r="232" spans="1:12" ht="65.25" customHeight="1" x14ac:dyDescent="0.2">
      <c r="A232" s="420" t="s">
        <v>454</v>
      </c>
      <c r="B232" s="421"/>
      <c r="C232" s="448" t="s">
        <v>455</v>
      </c>
      <c r="D232" s="449"/>
      <c r="E232" s="105"/>
      <c r="F232" s="376">
        <v>92500</v>
      </c>
      <c r="G232" s="376"/>
      <c r="H232" s="376">
        <v>92500</v>
      </c>
      <c r="I232" s="376"/>
      <c r="J232" s="376"/>
      <c r="K232" s="422">
        <v>100</v>
      </c>
      <c r="L232" s="422"/>
    </row>
    <row r="233" spans="1:12" ht="83.25" customHeight="1" x14ac:dyDescent="0.2">
      <c r="A233" s="306" t="s">
        <v>456</v>
      </c>
      <c r="B233" s="307"/>
      <c r="C233" s="450" t="s">
        <v>457</v>
      </c>
      <c r="D233" s="451"/>
      <c r="E233" s="104"/>
      <c r="F233" s="309">
        <v>92500</v>
      </c>
      <c r="G233" s="309"/>
      <c r="H233" s="309">
        <v>92500</v>
      </c>
      <c r="I233" s="309"/>
      <c r="J233" s="309"/>
      <c r="K233" s="310">
        <v>100</v>
      </c>
      <c r="L233" s="310"/>
    </row>
    <row r="234" spans="1:12" ht="62.25" customHeight="1" x14ac:dyDescent="0.2">
      <c r="A234" s="306" t="s">
        <v>458</v>
      </c>
      <c r="B234" s="307"/>
      <c r="C234" s="450" t="s">
        <v>459</v>
      </c>
      <c r="D234" s="451"/>
      <c r="E234" s="104"/>
      <c r="F234" s="309">
        <v>92500</v>
      </c>
      <c r="G234" s="309"/>
      <c r="H234" s="309">
        <v>92500</v>
      </c>
      <c r="I234" s="309"/>
      <c r="J234" s="309"/>
      <c r="K234" s="310">
        <v>100</v>
      </c>
      <c r="L234" s="310"/>
    </row>
    <row r="235" spans="1:12" ht="51.75" customHeight="1" x14ac:dyDescent="0.2">
      <c r="A235" s="306" t="s">
        <v>215</v>
      </c>
      <c r="B235" s="307"/>
      <c r="C235" s="450" t="s">
        <v>459</v>
      </c>
      <c r="D235" s="451"/>
      <c r="E235" s="104" t="s">
        <v>216</v>
      </c>
      <c r="F235" s="309">
        <v>92500</v>
      </c>
      <c r="G235" s="309"/>
      <c r="H235" s="309">
        <v>92500</v>
      </c>
      <c r="I235" s="309"/>
      <c r="J235" s="309"/>
      <c r="K235" s="310">
        <v>100</v>
      </c>
      <c r="L235" s="310"/>
    </row>
    <row r="236" spans="1:12" ht="35.25" customHeight="1" x14ac:dyDescent="0.2">
      <c r="A236" s="306" t="s">
        <v>217</v>
      </c>
      <c r="B236" s="307"/>
      <c r="C236" s="450" t="s">
        <v>459</v>
      </c>
      <c r="D236" s="451"/>
      <c r="E236" s="104" t="s">
        <v>218</v>
      </c>
      <c r="F236" s="309">
        <v>92500</v>
      </c>
      <c r="G236" s="309"/>
      <c r="H236" s="309">
        <v>92500</v>
      </c>
      <c r="I236" s="309"/>
      <c r="J236" s="309"/>
      <c r="K236" s="310">
        <v>100</v>
      </c>
      <c r="L236" s="310"/>
    </row>
    <row r="237" spans="1:12" ht="44.25" customHeight="1" x14ac:dyDescent="0.2">
      <c r="A237" s="423" t="s">
        <v>893</v>
      </c>
      <c r="B237" s="424"/>
      <c r="C237" s="454" t="s">
        <v>894</v>
      </c>
      <c r="D237" s="455"/>
      <c r="E237" s="106"/>
      <c r="F237" s="353">
        <v>554042564.98000002</v>
      </c>
      <c r="G237" s="353"/>
      <c r="H237" s="353">
        <v>552554016.80999994</v>
      </c>
      <c r="I237" s="353"/>
      <c r="J237" s="353"/>
      <c r="K237" s="425">
        <v>99.731329637091363</v>
      </c>
      <c r="L237" s="425"/>
    </row>
    <row r="238" spans="1:12" ht="43.5" customHeight="1" x14ac:dyDescent="0.2">
      <c r="A238" s="420" t="s">
        <v>895</v>
      </c>
      <c r="B238" s="421"/>
      <c r="C238" s="448" t="s">
        <v>896</v>
      </c>
      <c r="D238" s="449"/>
      <c r="E238" s="105"/>
      <c r="F238" s="376">
        <v>333900957.75999999</v>
      </c>
      <c r="G238" s="376"/>
      <c r="H238" s="376">
        <v>332412409.58999997</v>
      </c>
      <c r="I238" s="376"/>
      <c r="J238" s="376"/>
      <c r="K238" s="422">
        <v>99.554194698935262</v>
      </c>
      <c r="L238" s="422"/>
    </row>
    <row r="239" spans="1:12" ht="72.75" customHeight="1" x14ac:dyDescent="0.2">
      <c r="A239" s="306" t="s">
        <v>897</v>
      </c>
      <c r="B239" s="307"/>
      <c r="C239" s="450" t="s">
        <v>898</v>
      </c>
      <c r="D239" s="451"/>
      <c r="E239" s="104"/>
      <c r="F239" s="309">
        <v>333900957.75999999</v>
      </c>
      <c r="G239" s="309"/>
      <c r="H239" s="309">
        <v>332412409.58999997</v>
      </c>
      <c r="I239" s="309"/>
      <c r="J239" s="309"/>
      <c r="K239" s="310">
        <v>99.554194698935262</v>
      </c>
      <c r="L239" s="310"/>
    </row>
    <row r="240" spans="1:12" ht="53.25" customHeight="1" x14ac:dyDescent="0.2">
      <c r="A240" s="306" t="s">
        <v>899</v>
      </c>
      <c r="B240" s="307"/>
      <c r="C240" s="450" t="s">
        <v>900</v>
      </c>
      <c r="D240" s="451"/>
      <c r="E240" s="104"/>
      <c r="F240" s="309">
        <v>22108417.07</v>
      </c>
      <c r="G240" s="309"/>
      <c r="H240" s="309">
        <v>21968312.879999999</v>
      </c>
      <c r="I240" s="309"/>
      <c r="J240" s="309"/>
      <c r="K240" s="310">
        <v>99.366285747385703</v>
      </c>
      <c r="L240" s="310"/>
    </row>
    <row r="241" spans="1:12" ht="45.75" customHeight="1" x14ac:dyDescent="0.2">
      <c r="A241" s="306" t="s">
        <v>110</v>
      </c>
      <c r="B241" s="307"/>
      <c r="C241" s="450" t="s">
        <v>900</v>
      </c>
      <c r="D241" s="451"/>
      <c r="E241" s="104" t="s">
        <v>111</v>
      </c>
      <c r="F241" s="309">
        <v>22108417.07</v>
      </c>
      <c r="G241" s="309"/>
      <c r="H241" s="309">
        <v>21968312.879999999</v>
      </c>
      <c r="I241" s="309"/>
      <c r="J241" s="309"/>
      <c r="K241" s="310">
        <v>99.366285747385703</v>
      </c>
      <c r="L241" s="310"/>
    </row>
    <row r="242" spans="1:12" ht="51.75" customHeight="1" x14ac:dyDescent="0.2">
      <c r="A242" s="306" t="s">
        <v>112</v>
      </c>
      <c r="B242" s="307"/>
      <c r="C242" s="450" t="s">
        <v>900</v>
      </c>
      <c r="D242" s="451"/>
      <c r="E242" s="104" t="s">
        <v>113</v>
      </c>
      <c r="F242" s="309">
        <v>22108417.07</v>
      </c>
      <c r="G242" s="309"/>
      <c r="H242" s="309">
        <v>21968312.879999999</v>
      </c>
      <c r="I242" s="309"/>
      <c r="J242" s="309"/>
      <c r="K242" s="310">
        <v>99.366285747385703</v>
      </c>
      <c r="L242" s="310"/>
    </row>
    <row r="243" spans="1:12" ht="45.75" customHeight="1" x14ac:dyDescent="0.2">
      <c r="A243" s="306" t="s">
        <v>916</v>
      </c>
      <c r="B243" s="307"/>
      <c r="C243" s="450" t="s">
        <v>917</v>
      </c>
      <c r="D243" s="451"/>
      <c r="E243" s="104"/>
      <c r="F243" s="309">
        <v>10669990</v>
      </c>
      <c r="G243" s="309"/>
      <c r="H243" s="309">
        <v>9389189.6600000001</v>
      </c>
      <c r="I243" s="309"/>
      <c r="J243" s="309"/>
      <c r="K243" s="310">
        <v>87.996236734992252</v>
      </c>
      <c r="L243" s="310"/>
    </row>
    <row r="244" spans="1:12" ht="81.75" customHeight="1" x14ac:dyDescent="0.2">
      <c r="A244" s="306" t="s">
        <v>94</v>
      </c>
      <c r="B244" s="307"/>
      <c r="C244" s="450" t="s">
        <v>917</v>
      </c>
      <c r="D244" s="451"/>
      <c r="E244" s="104" t="s">
        <v>95</v>
      </c>
      <c r="F244" s="309">
        <v>4563700</v>
      </c>
      <c r="G244" s="309"/>
      <c r="H244" s="309">
        <v>3885501.4</v>
      </c>
      <c r="I244" s="309"/>
      <c r="J244" s="309"/>
      <c r="K244" s="310">
        <v>85.139281723163222</v>
      </c>
      <c r="L244" s="310"/>
    </row>
    <row r="245" spans="1:12" ht="39.75" customHeight="1" x14ac:dyDescent="0.2">
      <c r="A245" s="306" t="s">
        <v>209</v>
      </c>
      <c r="B245" s="307"/>
      <c r="C245" s="450" t="s">
        <v>917</v>
      </c>
      <c r="D245" s="451"/>
      <c r="E245" s="104" t="s">
        <v>210</v>
      </c>
      <c r="F245" s="309">
        <v>4563700</v>
      </c>
      <c r="G245" s="309"/>
      <c r="H245" s="309">
        <v>3885501.4</v>
      </c>
      <c r="I245" s="309"/>
      <c r="J245" s="309"/>
      <c r="K245" s="310">
        <v>85.139281723163222</v>
      </c>
      <c r="L245" s="310"/>
    </row>
    <row r="246" spans="1:12" ht="41.25" customHeight="1" x14ac:dyDescent="0.2">
      <c r="A246" s="306" t="s">
        <v>110</v>
      </c>
      <c r="B246" s="307"/>
      <c r="C246" s="450" t="s">
        <v>917</v>
      </c>
      <c r="D246" s="451"/>
      <c r="E246" s="104" t="s">
        <v>111</v>
      </c>
      <c r="F246" s="309">
        <v>4797290</v>
      </c>
      <c r="G246" s="309"/>
      <c r="H246" s="309">
        <v>4194688.26</v>
      </c>
      <c r="I246" s="309"/>
      <c r="J246" s="309"/>
      <c r="K246" s="310">
        <v>87.438705185636053</v>
      </c>
      <c r="L246" s="310"/>
    </row>
    <row r="247" spans="1:12" ht="48.75" customHeight="1" x14ac:dyDescent="0.2">
      <c r="A247" s="306" t="s">
        <v>112</v>
      </c>
      <c r="B247" s="307"/>
      <c r="C247" s="450" t="s">
        <v>917</v>
      </c>
      <c r="D247" s="451"/>
      <c r="E247" s="104" t="s">
        <v>113</v>
      </c>
      <c r="F247" s="309">
        <v>4797290</v>
      </c>
      <c r="G247" s="309"/>
      <c r="H247" s="309">
        <v>4194688.26</v>
      </c>
      <c r="I247" s="309"/>
      <c r="J247" s="309"/>
      <c r="K247" s="310">
        <v>87.438705185636053</v>
      </c>
      <c r="L247" s="310"/>
    </row>
    <row r="248" spans="1:12" ht="31.5" customHeight="1" x14ac:dyDescent="0.2">
      <c r="A248" s="306" t="s">
        <v>147</v>
      </c>
      <c r="B248" s="307"/>
      <c r="C248" s="450" t="s">
        <v>917</v>
      </c>
      <c r="D248" s="451"/>
      <c r="E248" s="104" t="s">
        <v>148</v>
      </c>
      <c r="F248" s="309">
        <v>1309000</v>
      </c>
      <c r="G248" s="309"/>
      <c r="H248" s="309">
        <v>1309000</v>
      </c>
      <c r="I248" s="309"/>
      <c r="J248" s="309"/>
      <c r="K248" s="310">
        <v>100</v>
      </c>
      <c r="L248" s="310"/>
    </row>
    <row r="249" spans="1:12" ht="29.25" customHeight="1" x14ac:dyDescent="0.2">
      <c r="A249" s="306" t="s">
        <v>918</v>
      </c>
      <c r="B249" s="307"/>
      <c r="C249" s="450" t="s">
        <v>917</v>
      </c>
      <c r="D249" s="451"/>
      <c r="E249" s="104" t="s">
        <v>919</v>
      </c>
      <c r="F249" s="309">
        <v>1309000</v>
      </c>
      <c r="G249" s="309"/>
      <c r="H249" s="309">
        <v>1309000</v>
      </c>
      <c r="I249" s="309"/>
      <c r="J249" s="309"/>
      <c r="K249" s="310">
        <v>100</v>
      </c>
      <c r="L249" s="310"/>
    </row>
    <row r="250" spans="1:12" ht="62.25" customHeight="1" x14ac:dyDescent="0.2">
      <c r="A250" s="306" t="s">
        <v>901</v>
      </c>
      <c r="B250" s="307"/>
      <c r="C250" s="450" t="s">
        <v>902</v>
      </c>
      <c r="D250" s="451"/>
      <c r="E250" s="104"/>
      <c r="F250" s="309">
        <v>301122550.69</v>
      </c>
      <c r="G250" s="309"/>
      <c r="H250" s="309">
        <v>301054907.05000001</v>
      </c>
      <c r="I250" s="309"/>
      <c r="J250" s="309"/>
      <c r="K250" s="310">
        <v>99.977536175937345</v>
      </c>
      <c r="L250" s="310"/>
    </row>
    <row r="251" spans="1:12" ht="46.5" customHeight="1" x14ac:dyDescent="0.2">
      <c r="A251" s="306" t="s">
        <v>215</v>
      </c>
      <c r="B251" s="307"/>
      <c r="C251" s="450" t="s">
        <v>902</v>
      </c>
      <c r="D251" s="451"/>
      <c r="E251" s="104" t="s">
        <v>216</v>
      </c>
      <c r="F251" s="309">
        <v>301122550.69</v>
      </c>
      <c r="G251" s="309"/>
      <c r="H251" s="309">
        <v>301054907.05000001</v>
      </c>
      <c r="I251" s="309"/>
      <c r="J251" s="309"/>
      <c r="K251" s="310">
        <v>99.977536175937345</v>
      </c>
      <c r="L251" s="310"/>
    </row>
    <row r="252" spans="1:12" ht="30.75" customHeight="1" x14ac:dyDescent="0.2">
      <c r="A252" s="306" t="s">
        <v>217</v>
      </c>
      <c r="B252" s="307"/>
      <c r="C252" s="450" t="s">
        <v>902</v>
      </c>
      <c r="D252" s="451"/>
      <c r="E252" s="104" t="s">
        <v>218</v>
      </c>
      <c r="F252" s="309">
        <v>119704196.88</v>
      </c>
      <c r="G252" s="309"/>
      <c r="H252" s="309">
        <v>119704196.88</v>
      </c>
      <c r="I252" s="309"/>
      <c r="J252" s="309"/>
      <c r="K252" s="310">
        <v>100</v>
      </c>
      <c r="L252" s="310"/>
    </row>
    <row r="253" spans="1:12" ht="33.75" customHeight="1" x14ac:dyDescent="0.2">
      <c r="A253" s="306" t="s">
        <v>231</v>
      </c>
      <c r="B253" s="307"/>
      <c r="C253" s="450" t="s">
        <v>902</v>
      </c>
      <c r="D253" s="451"/>
      <c r="E253" s="104" t="s">
        <v>232</v>
      </c>
      <c r="F253" s="309">
        <v>181418353.81</v>
      </c>
      <c r="G253" s="309"/>
      <c r="H253" s="309">
        <v>181350710.16999999</v>
      </c>
      <c r="I253" s="309"/>
      <c r="J253" s="309"/>
      <c r="K253" s="310">
        <v>99.962714004079842</v>
      </c>
      <c r="L253" s="310"/>
    </row>
    <row r="254" spans="1:12" ht="43.5" customHeight="1" x14ac:dyDescent="0.2">
      <c r="A254" s="420" t="s">
        <v>903</v>
      </c>
      <c r="B254" s="421"/>
      <c r="C254" s="448" t="s">
        <v>904</v>
      </c>
      <c r="D254" s="449"/>
      <c r="E254" s="105"/>
      <c r="F254" s="376">
        <v>220141607.22</v>
      </c>
      <c r="G254" s="376"/>
      <c r="H254" s="376">
        <v>220141607.22</v>
      </c>
      <c r="I254" s="376"/>
      <c r="J254" s="376"/>
      <c r="K254" s="422">
        <v>100</v>
      </c>
      <c r="L254" s="422"/>
    </row>
    <row r="255" spans="1:12" ht="39" customHeight="1" x14ac:dyDescent="0.2">
      <c r="A255" s="306" t="s">
        <v>905</v>
      </c>
      <c r="B255" s="307"/>
      <c r="C255" s="450" t="s">
        <v>906</v>
      </c>
      <c r="D255" s="451"/>
      <c r="E255" s="104"/>
      <c r="F255" s="309">
        <v>215088607.22</v>
      </c>
      <c r="G255" s="309"/>
      <c r="H255" s="309">
        <v>215088607.22</v>
      </c>
      <c r="I255" s="309"/>
      <c r="J255" s="309"/>
      <c r="K255" s="310">
        <v>100</v>
      </c>
      <c r="L255" s="310"/>
    </row>
    <row r="256" spans="1:12" ht="69" customHeight="1" x14ac:dyDescent="0.2">
      <c r="A256" s="306" t="s">
        <v>907</v>
      </c>
      <c r="B256" s="307"/>
      <c r="C256" s="450" t="s">
        <v>908</v>
      </c>
      <c r="D256" s="451"/>
      <c r="E256" s="104"/>
      <c r="F256" s="309">
        <v>215088607.22</v>
      </c>
      <c r="G256" s="309"/>
      <c r="H256" s="309">
        <v>215088607.22</v>
      </c>
      <c r="I256" s="309"/>
      <c r="J256" s="309"/>
      <c r="K256" s="310">
        <v>100</v>
      </c>
      <c r="L256" s="310"/>
    </row>
    <row r="257" spans="1:12" ht="57.75" customHeight="1" x14ac:dyDescent="0.2">
      <c r="A257" s="306" t="s">
        <v>215</v>
      </c>
      <c r="B257" s="307"/>
      <c r="C257" s="450" t="s">
        <v>908</v>
      </c>
      <c r="D257" s="451"/>
      <c r="E257" s="104" t="s">
        <v>216</v>
      </c>
      <c r="F257" s="309">
        <v>215088607.22</v>
      </c>
      <c r="G257" s="309"/>
      <c r="H257" s="309">
        <v>215088607.22</v>
      </c>
      <c r="I257" s="309"/>
      <c r="J257" s="309"/>
      <c r="K257" s="310">
        <v>100</v>
      </c>
      <c r="L257" s="310"/>
    </row>
    <row r="258" spans="1:12" ht="33.75" customHeight="1" x14ac:dyDescent="0.2">
      <c r="A258" s="306" t="s">
        <v>217</v>
      </c>
      <c r="B258" s="307"/>
      <c r="C258" s="450" t="s">
        <v>908</v>
      </c>
      <c r="D258" s="451"/>
      <c r="E258" s="104" t="s">
        <v>218</v>
      </c>
      <c r="F258" s="309">
        <v>156741755.80000001</v>
      </c>
      <c r="G258" s="309"/>
      <c r="H258" s="309">
        <v>156741755.80000001</v>
      </c>
      <c r="I258" s="309"/>
      <c r="J258" s="309"/>
      <c r="K258" s="310">
        <v>100</v>
      </c>
      <c r="L258" s="310"/>
    </row>
    <row r="259" spans="1:12" ht="39.75" customHeight="1" x14ac:dyDescent="0.2">
      <c r="A259" s="306" t="s">
        <v>231</v>
      </c>
      <c r="B259" s="307"/>
      <c r="C259" s="450" t="s">
        <v>908</v>
      </c>
      <c r="D259" s="451"/>
      <c r="E259" s="104" t="s">
        <v>232</v>
      </c>
      <c r="F259" s="309">
        <v>58346851.420000002</v>
      </c>
      <c r="G259" s="309"/>
      <c r="H259" s="309">
        <v>58346851.420000002</v>
      </c>
      <c r="I259" s="309"/>
      <c r="J259" s="309"/>
      <c r="K259" s="310">
        <v>100</v>
      </c>
      <c r="L259" s="310"/>
    </row>
    <row r="260" spans="1:12" ht="62.25" customHeight="1" x14ac:dyDescent="0.2">
      <c r="A260" s="306" t="s">
        <v>909</v>
      </c>
      <c r="B260" s="307"/>
      <c r="C260" s="450" t="s">
        <v>910</v>
      </c>
      <c r="D260" s="451"/>
      <c r="E260" s="104"/>
      <c r="F260" s="309">
        <v>5053000</v>
      </c>
      <c r="G260" s="309"/>
      <c r="H260" s="309">
        <v>5053000</v>
      </c>
      <c r="I260" s="309"/>
      <c r="J260" s="309"/>
      <c r="K260" s="310">
        <v>100</v>
      </c>
      <c r="L260" s="310"/>
    </row>
    <row r="261" spans="1:12" ht="68.25" customHeight="1" x14ac:dyDescent="0.2">
      <c r="A261" s="306" t="s">
        <v>911</v>
      </c>
      <c r="B261" s="307"/>
      <c r="C261" s="450" t="s">
        <v>912</v>
      </c>
      <c r="D261" s="451"/>
      <c r="E261" s="104"/>
      <c r="F261" s="309">
        <v>4728000</v>
      </c>
      <c r="G261" s="309"/>
      <c r="H261" s="309">
        <v>4728000</v>
      </c>
      <c r="I261" s="309"/>
      <c r="J261" s="309"/>
      <c r="K261" s="310">
        <v>100</v>
      </c>
      <c r="L261" s="310"/>
    </row>
    <row r="262" spans="1:12" ht="55.5" customHeight="1" x14ac:dyDescent="0.2">
      <c r="A262" s="306" t="s">
        <v>215</v>
      </c>
      <c r="B262" s="307"/>
      <c r="C262" s="450" t="s">
        <v>912</v>
      </c>
      <c r="D262" s="451"/>
      <c r="E262" s="104" t="s">
        <v>216</v>
      </c>
      <c r="F262" s="309">
        <v>4728000</v>
      </c>
      <c r="G262" s="309"/>
      <c r="H262" s="309">
        <v>4728000</v>
      </c>
      <c r="I262" s="309"/>
      <c r="J262" s="309"/>
      <c r="K262" s="310">
        <v>100</v>
      </c>
      <c r="L262" s="310"/>
    </row>
    <row r="263" spans="1:12" ht="30.75" customHeight="1" x14ac:dyDescent="0.2">
      <c r="A263" s="306" t="s">
        <v>217</v>
      </c>
      <c r="B263" s="307"/>
      <c r="C263" s="450" t="s">
        <v>912</v>
      </c>
      <c r="D263" s="451"/>
      <c r="E263" s="104" t="s">
        <v>218</v>
      </c>
      <c r="F263" s="309">
        <v>2722929</v>
      </c>
      <c r="G263" s="309"/>
      <c r="H263" s="309">
        <v>2722929</v>
      </c>
      <c r="I263" s="309"/>
      <c r="J263" s="309"/>
      <c r="K263" s="310">
        <v>100</v>
      </c>
      <c r="L263" s="310"/>
    </row>
    <row r="264" spans="1:12" ht="27" customHeight="1" x14ac:dyDescent="0.2">
      <c r="A264" s="306" t="s">
        <v>231</v>
      </c>
      <c r="B264" s="307"/>
      <c r="C264" s="450" t="s">
        <v>912</v>
      </c>
      <c r="D264" s="451"/>
      <c r="E264" s="104" t="s">
        <v>232</v>
      </c>
      <c r="F264" s="309">
        <v>2005071</v>
      </c>
      <c r="G264" s="309"/>
      <c r="H264" s="309">
        <v>2005071</v>
      </c>
      <c r="I264" s="309"/>
      <c r="J264" s="309"/>
      <c r="K264" s="310">
        <v>100</v>
      </c>
      <c r="L264" s="310"/>
    </row>
    <row r="265" spans="1:12" ht="54" customHeight="1" x14ac:dyDescent="0.2">
      <c r="A265" s="306" t="s">
        <v>913</v>
      </c>
      <c r="B265" s="307"/>
      <c r="C265" s="450" t="s">
        <v>914</v>
      </c>
      <c r="D265" s="451"/>
      <c r="E265" s="104"/>
      <c r="F265" s="309">
        <v>325000</v>
      </c>
      <c r="G265" s="309"/>
      <c r="H265" s="309">
        <v>325000</v>
      </c>
      <c r="I265" s="309"/>
      <c r="J265" s="309"/>
      <c r="K265" s="310">
        <v>100</v>
      </c>
      <c r="L265" s="310"/>
    </row>
    <row r="266" spans="1:12" ht="50.25" customHeight="1" x14ac:dyDescent="0.2">
      <c r="A266" s="306" t="s">
        <v>215</v>
      </c>
      <c r="B266" s="307"/>
      <c r="C266" s="450" t="s">
        <v>914</v>
      </c>
      <c r="D266" s="451"/>
      <c r="E266" s="104" t="s">
        <v>216</v>
      </c>
      <c r="F266" s="309">
        <v>325000</v>
      </c>
      <c r="G266" s="309"/>
      <c r="H266" s="309">
        <v>325000</v>
      </c>
      <c r="I266" s="309"/>
      <c r="J266" s="309"/>
      <c r="K266" s="310">
        <v>100</v>
      </c>
      <c r="L266" s="310"/>
    </row>
    <row r="267" spans="1:12" ht="35.25" customHeight="1" x14ac:dyDescent="0.2">
      <c r="A267" s="306" t="s">
        <v>217</v>
      </c>
      <c r="B267" s="307"/>
      <c r="C267" s="450" t="s">
        <v>914</v>
      </c>
      <c r="D267" s="451"/>
      <c r="E267" s="104" t="s">
        <v>218</v>
      </c>
      <c r="F267" s="309">
        <v>260000</v>
      </c>
      <c r="G267" s="309"/>
      <c r="H267" s="309">
        <v>260000</v>
      </c>
      <c r="I267" s="309"/>
      <c r="J267" s="309"/>
      <c r="K267" s="310">
        <v>100</v>
      </c>
      <c r="L267" s="310"/>
    </row>
    <row r="268" spans="1:12" ht="24.75" customHeight="1" x14ac:dyDescent="0.2">
      <c r="A268" s="306" t="s">
        <v>231</v>
      </c>
      <c r="B268" s="307"/>
      <c r="C268" s="450" t="s">
        <v>914</v>
      </c>
      <c r="D268" s="451"/>
      <c r="E268" s="104" t="s">
        <v>232</v>
      </c>
      <c r="F268" s="309">
        <v>65000</v>
      </c>
      <c r="G268" s="309"/>
      <c r="H268" s="309">
        <v>65000</v>
      </c>
      <c r="I268" s="309"/>
      <c r="J268" s="309"/>
      <c r="K268" s="310">
        <v>100</v>
      </c>
      <c r="L268" s="310"/>
    </row>
    <row r="269" spans="1:12" ht="47.25" customHeight="1" x14ac:dyDescent="0.2">
      <c r="A269" s="423" t="s">
        <v>123</v>
      </c>
      <c r="B269" s="424"/>
      <c r="C269" s="454" t="s">
        <v>124</v>
      </c>
      <c r="D269" s="455"/>
      <c r="E269" s="106"/>
      <c r="F269" s="353">
        <v>6382000</v>
      </c>
      <c r="G269" s="353"/>
      <c r="H269" s="353">
        <v>5995263.46</v>
      </c>
      <c r="I269" s="353"/>
      <c r="J269" s="353"/>
      <c r="K269" s="425">
        <v>93.940198370416795</v>
      </c>
      <c r="L269" s="425"/>
    </row>
    <row r="270" spans="1:12" ht="48" customHeight="1" x14ac:dyDescent="0.2">
      <c r="A270" s="420" t="s">
        <v>361</v>
      </c>
      <c r="B270" s="421"/>
      <c r="C270" s="448" t="s">
        <v>362</v>
      </c>
      <c r="D270" s="449"/>
      <c r="E270" s="105"/>
      <c r="F270" s="376">
        <v>1342000</v>
      </c>
      <c r="G270" s="376"/>
      <c r="H270" s="376">
        <v>1305871.22</v>
      </c>
      <c r="I270" s="376"/>
      <c r="J270" s="376"/>
      <c r="K270" s="422">
        <v>97.307840536512671</v>
      </c>
      <c r="L270" s="422"/>
    </row>
    <row r="271" spans="1:12" ht="49.5" customHeight="1" x14ac:dyDescent="0.2">
      <c r="A271" s="306" t="s">
        <v>363</v>
      </c>
      <c r="B271" s="307"/>
      <c r="C271" s="450" t="s">
        <v>364</v>
      </c>
      <c r="D271" s="451"/>
      <c r="E271" s="104"/>
      <c r="F271" s="309">
        <v>1342000</v>
      </c>
      <c r="G271" s="309"/>
      <c r="H271" s="309">
        <v>1305871.22</v>
      </c>
      <c r="I271" s="309"/>
      <c r="J271" s="309"/>
      <c r="K271" s="310">
        <v>97.307840536512671</v>
      </c>
      <c r="L271" s="310"/>
    </row>
    <row r="272" spans="1:12" ht="46.5" customHeight="1" x14ac:dyDescent="0.2">
      <c r="A272" s="306" t="s">
        <v>365</v>
      </c>
      <c r="B272" s="307"/>
      <c r="C272" s="450" t="s">
        <v>366</v>
      </c>
      <c r="D272" s="451"/>
      <c r="E272" s="104"/>
      <c r="F272" s="309">
        <v>1342000</v>
      </c>
      <c r="G272" s="309"/>
      <c r="H272" s="309">
        <v>1305871.22</v>
      </c>
      <c r="I272" s="309"/>
      <c r="J272" s="309"/>
      <c r="K272" s="310">
        <v>97.307840536512671</v>
      </c>
      <c r="L272" s="310"/>
    </row>
    <row r="273" spans="1:12" ht="51" customHeight="1" x14ac:dyDescent="0.2">
      <c r="A273" s="306" t="s">
        <v>110</v>
      </c>
      <c r="B273" s="307"/>
      <c r="C273" s="450" t="s">
        <v>366</v>
      </c>
      <c r="D273" s="451"/>
      <c r="E273" s="104" t="s">
        <v>111</v>
      </c>
      <c r="F273" s="309">
        <v>1342000</v>
      </c>
      <c r="G273" s="309"/>
      <c r="H273" s="309">
        <v>1305871.22</v>
      </c>
      <c r="I273" s="309"/>
      <c r="J273" s="309"/>
      <c r="K273" s="310">
        <v>97.307840536512671</v>
      </c>
      <c r="L273" s="310"/>
    </row>
    <row r="274" spans="1:12" ht="58.5" customHeight="1" x14ac:dyDescent="0.2">
      <c r="A274" s="306" t="s">
        <v>112</v>
      </c>
      <c r="B274" s="307"/>
      <c r="C274" s="450" t="s">
        <v>366</v>
      </c>
      <c r="D274" s="451"/>
      <c r="E274" s="104" t="s">
        <v>113</v>
      </c>
      <c r="F274" s="309">
        <v>1342000</v>
      </c>
      <c r="G274" s="309"/>
      <c r="H274" s="309">
        <v>1305871.22</v>
      </c>
      <c r="I274" s="309"/>
      <c r="J274" s="309"/>
      <c r="K274" s="310">
        <v>97.307840536512671</v>
      </c>
      <c r="L274" s="310"/>
    </row>
    <row r="275" spans="1:12" ht="65.25" customHeight="1" x14ac:dyDescent="0.2">
      <c r="A275" s="420" t="s">
        <v>125</v>
      </c>
      <c r="B275" s="421"/>
      <c r="C275" s="448" t="s">
        <v>126</v>
      </c>
      <c r="D275" s="449"/>
      <c r="E275" s="105"/>
      <c r="F275" s="376">
        <v>5040000</v>
      </c>
      <c r="G275" s="376"/>
      <c r="H275" s="376">
        <v>4689392.24</v>
      </c>
      <c r="I275" s="376"/>
      <c r="J275" s="376"/>
      <c r="K275" s="422">
        <v>93.043496825396829</v>
      </c>
      <c r="L275" s="422"/>
    </row>
    <row r="276" spans="1:12" ht="50.25" customHeight="1" x14ac:dyDescent="0.2">
      <c r="A276" s="306" t="s">
        <v>127</v>
      </c>
      <c r="B276" s="307"/>
      <c r="C276" s="450" t="s">
        <v>128</v>
      </c>
      <c r="D276" s="451"/>
      <c r="E276" s="104"/>
      <c r="F276" s="309">
        <v>5040000</v>
      </c>
      <c r="G276" s="309"/>
      <c r="H276" s="309">
        <v>4689392.24</v>
      </c>
      <c r="I276" s="309"/>
      <c r="J276" s="309"/>
      <c r="K276" s="310">
        <v>93.043496825396829</v>
      </c>
      <c r="L276" s="310"/>
    </row>
    <row r="277" spans="1:12" ht="63.75" customHeight="1" x14ac:dyDescent="0.2">
      <c r="A277" s="306" t="s">
        <v>129</v>
      </c>
      <c r="B277" s="307"/>
      <c r="C277" s="450" t="s">
        <v>130</v>
      </c>
      <c r="D277" s="451"/>
      <c r="E277" s="104"/>
      <c r="F277" s="309">
        <v>4840000</v>
      </c>
      <c r="G277" s="309"/>
      <c r="H277" s="330">
        <v>4551873.8099999996</v>
      </c>
      <c r="I277" s="330"/>
      <c r="J277" s="330"/>
      <c r="K277" s="310">
        <v>94.046979545454533</v>
      </c>
      <c r="L277" s="310"/>
    </row>
    <row r="278" spans="1:12" ht="82.5" customHeight="1" x14ac:dyDescent="0.2">
      <c r="A278" s="306" t="s">
        <v>94</v>
      </c>
      <c r="B278" s="307"/>
      <c r="C278" s="450" t="s">
        <v>130</v>
      </c>
      <c r="D278" s="451"/>
      <c r="E278" s="104" t="s">
        <v>95</v>
      </c>
      <c r="F278" s="309">
        <v>1231000</v>
      </c>
      <c r="G278" s="309"/>
      <c r="H278" s="309">
        <v>1202896.1200000001</v>
      </c>
      <c r="I278" s="309"/>
      <c r="J278" s="309"/>
      <c r="K278" s="310">
        <v>97.716987814784744</v>
      </c>
      <c r="L278" s="310"/>
    </row>
    <row r="279" spans="1:12" ht="47.25" customHeight="1" x14ac:dyDescent="0.2">
      <c r="A279" s="306" t="s">
        <v>96</v>
      </c>
      <c r="B279" s="307"/>
      <c r="C279" s="450" t="s">
        <v>130</v>
      </c>
      <c r="D279" s="451"/>
      <c r="E279" s="104" t="s">
        <v>97</v>
      </c>
      <c r="F279" s="309">
        <v>1231000</v>
      </c>
      <c r="G279" s="309"/>
      <c r="H279" s="309">
        <v>1202896.1200000001</v>
      </c>
      <c r="I279" s="309"/>
      <c r="J279" s="309"/>
      <c r="K279" s="310">
        <v>97.716987814784744</v>
      </c>
      <c r="L279" s="310"/>
    </row>
    <row r="280" spans="1:12" ht="47.25" customHeight="1" x14ac:dyDescent="0.2">
      <c r="A280" s="306" t="s">
        <v>110</v>
      </c>
      <c r="B280" s="307"/>
      <c r="C280" s="450" t="s">
        <v>130</v>
      </c>
      <c r="D280" s="451"/>
      <c r="E280" s="104" t="s">
        <v>111</v>
      </c>
      <c r="F280" s="309">
        <v>3609000</v>
      </c>
      <c r="G280" s="309"/>
      <c r="H280" s="309">
        <v>3348977.69</v>
      </c>
      <c r="I280" s="309"/>
      <c r="J280" s="309"/>
      <c r="K280" s="310">
        <v>92.795170130229977</v>
      </c>
      <c r="L280" s="310"/>
    </row>
    <row r="281" spans="1:12" ht="54.75" customHeight="1" x14ac:dyDescent="0.2">
      <c r="A281" s="306" t="s">
        <v>112</v>
      </c>
      <c r="B281" s="307"/>
      <c r="C281" s="450" t="s">
        <v>130</v>
      </c>
      <c r="D281" s="451"/>
      <c r="E281" s="104" t="s">
        <v>113</v>
      </c>
      <c r="F281" s="309">
        <v>3609000</v>
      </c>
      <c r="G281" s="309"/>
      <c r="H281" s="309">
        <v>3348977.69</v>
      </c>
      <c r="I281" s="309"/>
      <c r="J281" s="309"/>
      <c r="K281" s="310">
        <v>92.795170130229977</v>
      </c>
      <c r="L281" s="310"/>
    </row>
    <row r="282" spans="1:12" ht="80.25" customHeight="1" x14ac:dyDescent="0.2">
      <c r="A282" s="306" t="s">
        <v>367</v>
      </c>
      <c r="B282" s="307"/>
      <c r="C282" s="450" t="s">
        <v>368</v>
      </c>
      <c r="D282" s="451"/>
      <c r="E282" s="104"/>
      <c r="F282" s="309">
        <v>200000</v>
      </c>
      <c r="G282" s="309"/>
      <c r="H282" s="309">
        <v>137518.43</v>
      </c>
      <c r="I282" s="309"/>
      <c r="J282" s="309"/>
      <c r="K282" s="310">
        <v>68.759214999999998</v>
      </c>
      <c r="L282" s="310"/>
    </row>
    <row r="283" spans="1:12" ht="51.75" customHeight="1" x14ac:dyDescent="0.2">
      <c r="A283" s="306" t="s">
        <v>110</v>
      </c>
      <c r="B283" s="307"/>
      <c r="C283" s="450" t="s">
        <v>368</v>
      </c>
      <c r="D283" s="451"/>
      <c r="E283" s="104" t="s">
        <v>111</v>
      </c>
      <c r="F283" s="309">
        <v>200000</v>
      </c>
      <c r="G283" s="309"/>
      <c r="H283" s="309">
        <v>137518.43</v>
      </c>
      <c r="I283" s="309"/>
      <c r="J283" s="309"/>
      <c r="K283" s="310">
        <v>68.759214999999998</v>
      </c>
      <c r="L283" s="310"/>
    </row>
    <row r="284" spans="1:12" ht="50.25" customHeight="1" x14ac:dyDescent="0.2">
      <c r="A284" s="306" t="s">
        <v>112</v>
      </c>
      <c r="B284" s="307"/>
      <c r="C284" s="450" t="s">
        <v>368</v>
      </c>
      <c r="D284" s="451"/>
      <c r="E284" s="104" t="s">
        <v>113</v>
      </c>
      <c r="F284" s="309">
        <v>200000</v>
      </c>
      <c r="G284" s="309"/>
      <c r="H284" s="309">
        <v>137518.43</v>
      </c>
      <c r="I284" s="309"/>
      <c r="J284" s="309"/>
      <c r="K284" s="310">
        <v>68.759214999999998</v>
      </c>
      <c r="L284" s="310"/>
    </row>
    <row r="285" spans="1:12" ht="49.5" customHeight="1" x14ac:dyDescent="0.2">
      <c r="A285" s="423" t="s">
        <v>370</v>
      </c>
      <c r="B285" s="424"/>
      <c r="C285" s="454" t="s">
        <v>371</v>
      </c>
      <c r="D285" s="455"/>
      <c r="E285" s="106"/>
      <c r="F285" s="353">
        <v>37961345.710000001</v>
      </c>
      <c r="G285" s="353"/>
      <c r="H285" s="353">
        <v>36673989.009999998</v>
      </c>
      <c r="I285" s="353"/>
      <c r="J285" s="353"/>
      <c r="K285" s="425">
        <v>96.608769589375015</v>
      </c>
      <c r="L285" s="425"/>
    </row>
    <row r="286" spans="1:12" ht="38.25" customHeight="1" x14ac:dyDescent="0.2">
      <c r="A286" s="420" t="s">
        <v>578</v>
      </c>
      <c r="B286" s="421"/>
      <c r="C286" s="448" t="s">
        <v>579</v>
      </c>
      <c r="D286" s="449"/>
      <c r="E286" s="105"/>
      <c r="F286" s="376">
        <v>984000</v>
      </c>
      <c r="G286" s="376"/>
      <c r="H286" s="376">
        <v>849460</v>
      </c>
      <c r="I286" s="376"/>
      <c r="J286" s="376"/>
      <c r="K286" s="422">
        <v>86.327235772357724</v>
      </c>
      <c r="L286" s="422"/>
    </row>
    <row r="287" spans="1:12" ht="38.25" customHeight="1" x14ac:dyDescent="0.2">
      <c r="A287" s="306" t="s">
        <v>580</v>
      </c>
      <c r="B287" s="307"/>
      <c r="C287" s="450" t="s">
        <v>581</v>
      </c>
      <c r="D287" s="451"/>
      <c r="E287" s="104"/>
      <c r="F287" s="309">
        <v>850000</v>
      </c>
      <c r="G287" s="309"/>
      <c r="H287" s="309">
        <v>849460</v>
      </c>
      <c r="I287" s="309"/>
      <c r="J287" s="309"/>
      <c r="K287" s="310">
        <v>99.936470588235295</v>
      </c>
      <c r="L287" s="310"/>
    </row>
    <row r="288" spans="1:12" ht="37.5" customHeight="1" x14ac:dyDescent="0.2">
      <c r="A288" s="306" t="s">
        <v>582</v>
      </c>
      <c r="B288" s="307"/>
      <c r="C288" s="450" t="s">
        <v>583</v>
      </c>
      <c r="D288" s="451"/>
      <c r="E288" s="104"/>
      <c r="F288" s="309">
        <v>850000</v>
      </c>
      <c r="G288" s="309"/>
      <c r="H288" s="309">
        <v>849460</v>
      </c>
      <c r="I288" s="309"/>
      <c r="J288" s="309"/>
      <c r="K288" s="310">
        <v>99.936470588235295</v>
      </c>
      <c r="L288" s="310"/>
    </row>
    <row r="289" spans="1:12" ht="48.75" customHeight="1" x14ac:dyDescent="0.2">
      <c r="A289" s="306" t="s">
        <v>110</v>
      </c>
      <c r="B289" s="307"/>
      <c r="C289" s="450" t="s">
        <v>583</v>
      </c>
      <c r="D289" s="451"/>
      <c r="E289" s="104" t="s">
        <v>111</v>
      </c>
      <c r="F289" s="309">
        <v>850000</v>
      </c>
      <c r="G289" s="309"/>
      <c r="H289" s="309">
        <v>849460</v>
      </c>
      <c r="I289" s="309"/>
      <c r="J289" s="309"/>
      <c r="K289" s="310">
        <v>99.936470588235295</v>
      </c>
      <c r="L289" s="310"/>
    </row>
    <row r="290" spans="1:12" ht="53.25" customHeight="1" x14ac:dyDescent="0.2">
      <c r="A290" s="306" t="s">
        <v>112</v>
      </c>
      <c r="B290" s="307"/>
      <c r="C290" s="450" t="s">
        <v>583</v>
      </c>
      <c r="D290" s="451"/>
      <c r="E290" s="104" t="s">
        <v>113</v>
      </c>
      <c r="F290" s="309">
        <v>850000</v>
      </c>
      <c r="G290" s="309"/>
      <c r="H290" s="309">
        <v>849460</v>
      </c>
      <c r="I290" s="309"/>
      <c r="J290" s="309"/>
      <c r="K290" s="310">
        <v>99.936470588235295</v>
      </c>
      <c r="L290" s="310"/>
    </row>
    <row r="291" spans="1:12" ht="44.25" customHeight="1" x14ac:dyDescent="0.2">
      <c r="A291" s="306" t="s">
        <v>584</v>
      </c>
      <c r="B291" s="307"/>
      <c r="C291" s="450" t="s">
        <v>585</v>
      </c>
      <c r="D291" s="451"/>
      <c r="E291" s="104"/>
      <c r="F291" s="309">
        <v>134000</v>
      </c>
      <c r="G291" s="309"/>
      <c r="H291" s="309">
        <v>0</v>
      </c>
      <c r="I291" s="309"/>
      <c r="J291" s="309"/>
      <c r="K291" s="310">
        <v>0</v>
      </c>
      <c r="L291" s="310"/>
    </row>
    <row r="292" spans="1:12" ht="53.25" customHeight="1" x14ac:dyDescent="0.2">
      <c r="A292" s="306" t="s">
        <v>586</v>
      </c>
      <c r="B292" s="307"/>
      <c r="C292" s="450" t="s">
        <v>587</v>
      </c>
      <c r="D292" s="451"/>
      <c r="E292" s="104"/>
      <c r="F292" s="309">
        <v>134000</v>
      </c>
      <c r="G292" s="309"/>
      <c r="H292" s="309">
        <v>0</v>
      </c>
      <c r="I292" s="309"/>
      <c r="J292" s="309"/>
      <c r="K292" s="310">
        <v>0</v>
      </c>
      <c r="L292" s="310"/>
    </row>
    <row r="293" spans="1:12" ht="38.25" customHeight="1" x14ac:dyDescent="0.2">
      <c r="A293" s="306" t="s">
        <v>110</v>
      </c>
      <c r="B293" s="307"/>
      <c r="C293" s="450" t="s">
        <v>587</v>
      </c>
      <c r="D293" s="451"/>
      <c r="E293" s="104" t="s">
        <v>111</v>
      </c>
      <c r="F293" s="309">
        <v>134000</v>
      </c>
      <c r="G293" s="309"/>
      <c r="H293" s="309">
        <v>0</v>
      </c>
      <c r="I293" s="309"/>
      <c r="J293" s="309"/>
      <c r="K293" s="310">
        <v>0</v>
      </c>
      <c r="L293" s="310"/>
    </row>
    <row r="294" spans="1:12" ht="43.5" customHeight="1" x14ac:dyDescent="0.2">
      <c r="A294" s="306" t="s">
        <v>112</v>
      </c>
      <c r="B294" s="307"/>
      <c r="C294" s="450" t="s">
        <v>587</v>
      </c>
      <c r="D294" s="451"/>
      <c r="E294" s="104" t="s">
        <v>113</v>
      </c>
      <c r="F294" s="309">
        <v>134000</v>
      </c>
      <c r="G294" s="309"/>
      <c r="H294" s="309">
        <v>0</v>
      </c>
      <c r="I294" s="309"/>
      <c r="J294" s="309"/>
      <c r="K294" s="310">
        <v>0</v>
      </c>
      <c r="L294" s="310"/>
    </row>
    <row r="295" spans="1:12" ht="45" customHeight="1" x14ac:dyDescent="0.2">
      <c r="A295" s="420" t="s">
        <v>372</v>
      </c>
      <c r="B295" s="421"/>
      <c r="C295" s="448" t="s">
        <v>373</v>
      </c>
      <c r="D295" s="449"/>
      <c r="E295" s="105"/>
      <c r="F295" s="376">
        <v>6724544.6799999997</v>
      </c>
      <c r="G295" s="376"/>
      <c r="H295" s="376">
        <v>6710750.2000000002</v>
      </c>
      <c r="I295" s="376"/>
      <c r="J295" s="376"/>
      <c r="K295" s="422">
        <v>99.794863731948624</v>
      </c>
      <c r="L295" s="422"/>
    </row>
    <row r="296" spans="1:12" ht="48.75" customHeight="1" x14ac:dyDescent="0.2">
      <c r="A296" s="306" t="s">
        <v>374</v>
      </c>
      <c r="B296" s="307"/>
      <c r="C296" s="450" t="s">
        <v>375</v>
      </c>
      <c r="D296" s="451"/>
      <c r="E296" s="104"/>
      <c r="F296" s="309">
        <v>6724544.6799999997</v>
      </c>
      <c r="G296" s="309"/>
      <c r="H296" s="309">
        <v>6710750.2000000002</v>
      </c>
      <c r="I296" s="309"/>
      <c r="J296" s="309"/>
      <c r="K296" s="310">
        <v>99.794863731948624</v>
      </c>
      <c r="L296" s="310"/>
    </row>
    <row r="297" spans="1:12" ht="39.75" customHeight="1" x14ac:dyDescent="0.2">
      <c r="A297" s="306" t="s">
        <v>589</v>
      </c>
      <c r="B297" s="307"/>
      <c r="C297" s="450" t="s">
        <v>590</v>
      </c>
      <c r="D297" s="451"/>
      <c r="E297" s="104"/>
      <c r="F297" s="309">
        <v>6469242.2599999998</v>
      </c>
      <c r="G297" s="309"/>
      <c r="H297" s="309">
        <v>6455830.2000000002</v>
      </c>
      <c r="I297" s="309"/>
      <c r="J297" s="309"/>
      <c r="K297" s="310">
        <v>99.792679583466409</v>
      </c>
      <c r="L297" s="310"/>
    </row>
    <row r="298" spans="1:12" ht="40.5" customHeight="1" x14ac:dyDescent="0.2">
      <c r="A298" s="306" t="s">
        <v>110</v>
      </c>
      <c r="B298" s="307"/>
      <c r="C298" s="450" t="s">
        <v>590</v>
      </c>
      <c r="D298" s="451"/>
      <c r="E298" s="104" t="s">
        <v>111</v>
      </c>
      <c r="F298" s="309">
        <v>6469242.2599999998</v>
      </c>
      <c r="G298" s="309"/>
      <c r="H298" s="309">
        <v>6455830.2000000002</v>
      </c>
      <c r="I298" s="309"/>
      <c r="J298" s="309"/>
      <c r="K298" s="310">
        <v>99.792679583466409</v>
      </c>
      <c r="L298" s="310"/>
    </row>
    <row r="299" spans="1:12" ht="45" customHeight="1" x14ac:dyDescent="0.2">
      <c r="A299" s="306" t="s">
        <v>112</v>
      </c>
      <c r="B299" s="307"/>
      <c r="C299" s="450" t="s">
        <v>590</v>
      </c>
      <c r="D299" s="451"/>
      <c r="E299" s="104" t="s">
        <v>113</v>
      </c>
      <c r="F299" s="309">
        <v>6469242.2599999998</v>
      </c>
      <c r="G299" s="309"/>
      <c r="H299" s="309">
        <v>6455830.2000000002</v>
      </c>
      <c r="I299" s="309"/>
      <c r="J299" s="309"/>
      <c r="K299" s="310">
        <v>99.792679583466409</v>
      </c>
      <c r="L299" s="310"/>
    </row>
    <row r="300" spans="1:12" ht="66.75" customHeight="1" x14ac:dyDescent="0.2">
      <c r="A300" s="306" t="s">
        <v>376</v>
      </c>
      <c r="B300" s="307"/>
      <c r="C300" s="450" t="s">
        <v>377</v>
      </c>
      <c r="D300" s="451"/>
      <c r="E300" s="104"/>
      <c r="F300" s="309">
        <v>255302.42</v>
      </c>
      <c r="G300" s="309"/>
      <c r="H300" s="309">
        <v>254920</v>
      </c>
      <c r="I300" s="309"/>
      <c r="J300" s="309"/>
      <c r="K300" s="310">
        <v>99.850209018778585</v>
      </c>
      <c r="L300" s="310"/>
    </row>
    <row r="301" spans="1:12" ht="42.75" customHeight="1" x14ac:dyDescent="0.2">
      <c r="A301" s="306" t="s">
        <v>110</v>
      </c>
      <c r="B301" s="307"/>
      <c r="C301" s="450" t="s">
        <v>377</v>
      </c>
      <c r="D301" s="451"/>
      <c r="E301" s="104" t="s">
        <v>111</v>
      </c>
      <c r="F301" s="309">
        <v>255302.42</v>
      </c>
      <c r="G301" s="309"/>
      <c r="H301" s="309">
        <v>254920</v>
      </c>
      <c r="I301" s="309"/>
      <c r="J301" s="309"/>
      <c r="K301" s="310">
        <v>99.850209018778585</v>
      </c>
      <c r="L301" s="310"/>
    </row>
    <row r="302" spans="1:12" ht="45.75" customHeight="1" x14ac:dyDescent="0.2">
      <c r="A302" s="306" t="s">
        <v>112</v>
      </c>
      <c r="B302" s="307"/>
      <c r="C302" s="450" t="s">
        <v>377</v>
      </c>
      <c r="D302" s="451"/>
      <c r="E302" s="104" t="s">
        <v>113</v>
      </c>
      <c r="F302" s="309">
        <v>255302.42</v>
      </c>
      <c r="G302" s="309"/>
      <c r="H302" s="309">
        <v>254920</v>
      </c>
      <c r="I302" s="309"/>
      <c r="J302" s="309"/>
      <c r="K302" s="310">
        <v>99.850209018778585</v>
      </c>
      <c r="L302" s="310"/>
    </row>
    <row r="303" spans="1:12" ht="45.75" customHeight="1" x14ac:dyDescent="0.2">
      <c r="A303" s="420" t="s">
        <v>591</v>
      </c>
      <c r="B303" s="421"/>
      <c r="C303" s="448" t="s">
        <v>592</v>
      </c>
      <c r="D303" s="449"/>
      <c r="E303" s="105"/>
      <c r="F303" s="376">
        <v>6759090</v>
      </c>
      <c r="G303" s="376"/>
      <c r="H303" s="376">
        <v>5620067.7800000003</v>
      </c>
      <c r="I303" s="376"/>
      <c r="J303" s="376"/>
      <c r="K303" s="422">
        <v>83.148290376367243</v>
      </c>
      <c r="L303" s="422"/>
    </row>
    <row r="304" spans="1:12" ht="43.5" customHeight="1" x14ac:dyDescent="0.2">
      <c r="A304" s="306" t="s">
        <v>593</v>
      </c>
      <c r="B304" s="307"/>
      <c r="C304" s="450" t="s">
        <v>594</v>
      </c>
      <c r="D304" s="451"/>
      <c r="E304" s="104"/>
      <c r="F304" s="309">
        <v>6343790</v>
      </c>
      <c r="G304" s="309"/>
      <c r="H304" s="309">
        <v>5205467.78</v>
      </c>
      <c r="I304" s="309"/>
      <c r="J304" s="309"/>
      <c r="K304" s="310">
        <v>82.056117557485351</v>
      </c>
      <c r="L304" s="310"/>
    </row>
    <row r="305" spans="1:12" ht="135.75" customHeight="1" x14ac:dyDescent="0.2">
      <c r="A305" s="306" t="s">
        <v>595</v>
      </c>
      <c r="B305" s="307"/>
      <c r="C305" s="450" t="s">
        <v>596</v>
      </c>
      <c r="D305" s="451"/>
      <c r="E305" s="104"/>
      <c r="F305" s="309">
        <v>6343790</v>
      </c>
      <c r="G305" s="309"/>
      <c r="H305" s="330">
        <v>5205467.78</v>
      </c>
      <c r="I305" s="330"/>
      <c r="J305" s="330"/>
      <c r="K305" s="310">
        <v>82.056117557485351</v>
      </c>
      <c r="L305" s="310"/>
    </row>
    <row r="306" spans="1:12" ht="88.5" customHeight="1" x14ac:dyDescent="0.2">
      <c r="A306" s="306" t="s">
        <v>94</v>
      </c>
      <c r="B306" s="307"/>
      <c r="C306" s="450" t="s">
        <v>596</v>
      </c>
      <c r="D306" s="451"/>
      <c r="E306" s="104" t="s">
        <v>95</v>
      </c>
      <c r="F306" s="309">
        <v>268713.53999999998</v>
      </c>
      <c r="G306" s="309"/>
      <c r="H306" s="309">
        <v>257769.78</v>
      </c>
      <c r="I306" s="309"/>
      <c r="J306" s="309"/>
      <c r="K306" s="310">
        <v>95.927350739378454</v>
      </c>
      <c r="L306" s="310"/>
    </row>
    <row r="307" spans="1:12" ht="51" customHeight="1" x14ac:dyDescent="0.2">
      <c r="A307" s="306" t="s">
        <v>209</v>
      </c>
      <c r="B307" s="307"/>
      <c r="C307" s="450" t="s">
        <v>596</v>
      </c>
      <c r="D307" s="451"/>
      <c r="E307" s="104" t="s">
        <v>210</v>
      </c>
      <c r="F307" s="309">
        <v>268713.53999999998</v>
      </c>
      <c r="G307" s="309"/>
      <c r="H307" s="309">
        <v>257769.78</v>
      </c>
      <c r="I307" s="309"/>
      <c r="J307" s="309"/>
      <c r="K307" s="310">
        <v>95.927350739378454</v>
      </c>
      <c r="L307" s="310"/>
    </row>
    <row r="308" spans="1:12" ht="42.75" customHeight="1" x14ac:dyDescent="0.2">
      <c r="A308" s="306" t="s">
        <v>110</v>
      </c>
      <c r="B308" s="307"/>
      <c r="C308" s="450" t="s">
        <v>596</v>
      </c>
      <c r="D308" s="451"/>
      <c r="E308" s="104" t="s">
        <v>111</v>
      </c>
      <c r="F308" s="309">
        <v>6075076.46</v>
      </c>
      <c r="G308" s="309"/>
      <c r="H308" s="309">
        <v>4947698</v>
      </c>
      <c r="I308" s="309"/>
      <c r="J308" s="309"/>
      <c r="K308" s="310">
        <v>81.44256344059248</v>
      </c>
      <c r="L308" s="310"/>
    </row>
    <row r="309" spans="1:12" ht="54" customHeight="1" x14ac:dyDescent="0.2">
      <c r="A309" s="306" t="s">
        <v>112</v>
      </c>
      <c r="B309" s="307"/>
      <c r="C309" s="450" t="s">
        <v>596</v>
      </c>
      <c r="D309" s="451"/>
      <c r="E309" s="104" t="s">
        <v>113</v>
      </c>
      <c r="F309" s="309">
        <v>6075076.46</v>
      </c>
      <c r="G309" s="309"/>
      <c r="H309" s="309">
        <v>4947698</v>
      </c>
      <c r="I309" s="309"/>
      <c r="J309" s="309"/>
      <c r="K309" s="310">
        <v>81.44256344059248</v>
      </c>
      <c r="L309" s="310"/>
    </row>
    <row r="310" spans="1:12" ht="48.75" customHeight="1" x14ac:dyDescent="0.2">
      <c r="A310" s="306" t="s">
        <v>597</v>
      </c>
      <c r="B310" s="307"/>
      <c r="C310" s="450" t="s">
        <v>598</v>
      </c>
      <c r="D310" s="451"/>
      <c r="E310" s="104"/>
      <c r="F310" s="309">
        <v>415300</v>
      </c>
      <c r="G310" s="309"/>
      <c r="H310" s="309">
        <v>414600</v>
      </c>
      <c r="I310" s="309"/>
      <c r="J310" s="309"/>
      <c r="K310" s="310">
        <v>99.831447146640983</v>
      </c>
      <c r="L310" s="310"/>
    </row>
    <row r="311" spans="1:12" ht="43.5" customHeight="1" x14ac:dyDescent="0.2">
      <c r="A311" s="306" t="s">
        <v>599</v>
      </c>
      <c r="B311" s="307"/>
      <c r="C311" s="450" t="s">
        <v>600</v>
      </c>
      <c r="D311" s="451"/>
      <c r="E311" s="104"/>
      <c r="F311" s="309">
        <v>415300</v>
      </c>
      <c r="G311" s="309"/>
      <c r="H311" s="309">
        <v>414600</v>
      </c>
      <c r="I311" s="309"/>
      <c r="J311" s="309"/>
      <c r="K311" s="310">
        <v>99.831447146640983</v>
      </c>
      <c r="L311" s="310"/>
    </row>
    <row r="312" spans="1:12" ht="52.5" customHeight="1" x14ac:dyDescent="0.2">
      <c r="A312" s="306" t="s">
        <v>110</v>
      </c>
      <c r="B312" s="307"/>
      <c r="C312" s="450" t="s">
        <v>600</v>
      </c>
      <c r="D312" s="451"/>
      <c r="E312" s="104" t="s">
        <v>111</v>
      </c>
      <c r="F312" s="309">
        <v>415300</v>
      </c>
      <c r="G312" s="309"/>
      <c r="H312" s="309">
        <v>414600</v>
      </c>
      <c r="I312" s="309"/>
      <c r="J312" s="309"/>
      <c r="K312" s="310">
        <v>99.831447146640983</v>
      </c>
      <c r="L312" s="310"/>
    </row>
    <row r="313" spans="1:12" ht="63" customHeight="1" x14ac:dyDescent="0.2">
      <c r="A313" s="306" t="s">
        <v>112</v>
      </c>
      <c r="B313" s="307"/>
      <c r="C313" s="450" t="s">
        <v>600</v>
      </c>
      <c r="D313" s="451"/>
      <c r="E313" s="104" t="s">
        <v>113</v>
      </c>
      <c r="F313" s="309">
        <v>415300</v>
      </c>
      <c r="G313" s="309"/>
      <c r="H313" s="309">
        <v>414600</v>
      </c>
      <c r="I313" s="309"/>
      <c r="J313" s="309"/>
      <c r="K313" s="310">
        <v>99.831447146640983</v>
      </c>
      <c r="L313" s="310"/>
    </row>
    <row r="314" spans="1:12" ht="35.25" customHeight="1" x14ac:dyDescent="0.2">
      <c r="A314" s="420" t="s">
        <v>602</v>
      </c>
      <c r="B314" s="421"/>
      <c r="C314" s="448" t="s">
        <v>603</v>
      </c>
      <c r="D314" s="449"/>
      <c r="E314" s="105"/>
      <c r="F314" s="376">
        <v>23493711.030000001</v>
      </c>
      <c r="G314" s="376"/>
      <c r="H314" s="376">
        <v>23493711.030000001</v>
      </c>
      <c r="I314" s="376"/>
      <c r="J314" s="376"/>
      <c r="K314" s="422">
        <v>100</v>
      </c>
      <c r="L314" s="422"/>
    </row>
    <row r="315" spans="1:12" ht="74.25" customHeight="1" x14ac:dyDescent="0.2">
      <c r="A315" s="306" t="s">
        <v>604</v>
      </c>
      <c r="B315" s="307"/>
      <c r="C315" s="450" t="s">
        <v>605</v>
      </c>
      <c r="D315" s="451"/>
      <c r="E315" s="104"/>
      <c r="F315" s="309">
        <v>13301822.25</v>
      </c>
      <c r="G315" s="309"/>
      <c r="H315" s="309">
        <v>13301822.25</v>
      </c>
      <c r="I315" s="309"/>
      <c r="J315" s="309"/>
      <c r="K315" s="310">
        <v>100</v>
      </c>
      <c r="L315" s="310"/>
    </row>
    <row r="316" spans="1:12" ht="39.75" customHeight="1" x14ac:dyDescent="0.2">
      <c r="A316" s="306" t="s">
        <v>606</v>
      </c>
      <c r="B316" s="307"/>
      <c r="C316" s="450" t="s">
        <v>607</v>
      </c>
      <c r="D316" s="451"/>
      <c r="E316" s="104"/>
      <c r="F316" s="309">
        <v>13301822.25</v>
      </c>
      <c r="G316" s="309"/>
      <c r="H316" s="309">
        <v>13301822.25</v>
      </c>
      <c r="I316" s="309"/>
      <c r="J316" s="309"/>
      <c r="K316" s="310">
        <v>100</v>
      </c>
      <c r="L316" s="310"/>
    </row>
    <row r="317" spans="1:12" ht="43.5" customHeight="1" x14ac:dyDescent="0.2">
      <c r="A317" s="306" t="s">
        <v>110</v>
      </c>
      <c r="B317" s="307"/>
      <c r="C317" s="450" t="s">
        <v>607</v>
      </c>
      <c r="D317" s="451"/>
      <c r="E317" s="104" t="s">
        <v>111</v>
      </c>
      <c r="F317" s="309">
        <v>13301822.25</v>
      </c>
      <c r="G317" s="309"/>
      <c r="H317" s="309">
        <v>13301822.25</v>
      </c>
      <c r="I317" s="309"/>
      <c r="J317" s="309"/>
      <c r="K317" s="310">
        <v>100</v>
      </c>
      <c r="L317" s="310"/>
    </row>
    <row r="318" spans="1:12" ht="42.75" customHeight="1" x14ac:dyDescent="0.2">
      <c r="A318" s="306" t="s">
        <v>112</v>
      </c>
      <c r="B318" s="307"/>
      <c r="C318" s="450" t="s">
        <v>607</v>
      </c>
      <c r="D318" s="451"/>
      <c r="E318" s="104" t="s">
        <v>113</v>
      </c>
      <c r="F318" s="309">
        <v>13301822.25</v>
      </c>
      <c r="G318" s="309"/>
      <c r="H318" s="309">
        <v>13301822.25</v>
      </c>
      <c r="I318" s="309"/>
      <c r="J318" s="309"/>
      <c r="K318" s="310">
        <v>100</v>
      </c>
      <c r="L318" s="310"/>
    </row>
    <row r="319" spans="1:12" ht="54.75" customHeight="1" x14ac:dyDescent="0.2">
      <c r="A319" s="306" t="s">
        <v>608</v>
      </c>
      <c r="B319" s="307"/>
      <c r="C319" s="450" t="s">
        <v>609</v>
      </c>
      <c r="D319" s="451"/>
      <c r="E319" s="104"/>
      <c r="F319" s="309">
        <v>10191888.779999999</v>
      </c>
      <c r="G319" s="309"/>
      <c r="H319" s="309">
        <v>10191888.779999999</v>
      </c>
      <c r="I319" s="309"/>
      <c r="J319" s="309"/>
      <c r="K319" s="310">
        <v>100</v>
      </c>
      <c r="L319" s="310"/>
    </row>
    <row r="320" spans="1:12" ht="51" customHeight="1" x14ac:dyDescent="0.2">
      <c r="A320" s="306" t="s">
        <v>610</v>
      </c>
      <c r="B320" s="307"/>
      <c r="C320" s="450" t="s">
        <v>611</v>
      </c>
      <c r="D320" s="451"/>
      <c r="E320" s="104"/>
      <c r="F320" s="309">
        <v>10191888.779999999</v>
      </c>
      <c r="G320" s="309"/>
      <c r="H320" s="309">
        <v>10191888.779999999</v>
      </c>
      <c r="I320" s="309"/>
      <c r="J320" s="309"/>
      <c r="K320" s="310">
        <v>100</v>
      </c>
      <c r="L320" s="310"/>
    </row>
    <row r="321" spans="1:12" ht="58.5" customHeight="1" x14ac:dyDescent="0.2">
      <c r="A321" s="306" t="s">
        <v>215</v>
      </c>
      <c r="B321" s="307"/>
      <c r="C321" s="450" t="s">
        <v>611</v>
      </c>
      <c r="D321" s="451"/>
      <c r="E321" s="104" t="s">
        <v>216</v>
      </c>
      <c r="F321" s="309">
        <v>10191888.779999999</v>
      </c>
      <c r="G321" s="309"/>
      <c r="H321" s="309">
        <v>10191888.779999999</v>
      </c>
      <c r="I321" s="309"/>
      <c r="J321" s="309"/>
      <c r="K321" s="310">
        <v>100</v>
      </c>
      <c r="L321" s="310"/>
    </row>
    <row r="322" spans="1:12" ht="33.75" customHeight="1" x14ac:dyDescent="0.2">
      <c r="A322" s="306" t="s">
        <v>217</v>
      </c>
      <c r="B322" s="307"/>
      <c r="C322" s="450" t="s">
        <v>611</v>
      </c>
      <c r="D322" s="451"/>
      <c r="E322" s="104" t="s">
        <v>218</v>
      </c>
      <c r="F322" s="309">
        <v>10191888.779999999</v>
      </c>
      <c r="G322" s="309"/>
      <c r="H322" s="309">
        <v>10191888.779999999</v>
      </c>
      <c r="I322" s="309"/>
      <c r="J322" s="309"/>
      <c r="K322" s="310">
        <v>100</v>
      </c>
      <c r="L322" s="310"/>
    </row>
    <row r="323" spans="1:12" ht="52.5" customHeight="1" x14ac:dyDescent="0.2">
      <c r="A323" s="423" t="s">
        <v>273</v>
      </c>
      <c r="B323" s="424"/>
      <c r="C323" s="454" t="s">
        <v>274</v>
      </c>
      <c r="D323" s="455"/>
      <c r="E323" s="106"/>
      <c r="F323" s="353">
        <v>230046173.25</v>
      </c>
      <c r="G323" s="353"/>
      <c r="H323" s="353">
        <v>200283481.24000001</v>
      </c>
      <c r="I323" s="353"/>
      <c r="J323" s="353"/>
      <c r="K323" s="425">
        <v>87.062296412270356</v>
      </c>
      <c r="L323" s="425"/>
    </row>
    <row r="324" spans="1:12" ht="40.5" customHeight="1" x14ac:dyDescent="0.2">
      <c r="A324" s="420" t="s">
        <v>319</v>
      </c>
      <c r="B324" s="421"/>
      <c r="C324" s="448" t="s">
        <v>320</v>
      </c>
      <c r="D324" s="449"/>
      <c r="E324" s="105"/>
      <c r="F324" s="376">
        <v>148963571.94999999</v>
      </c>
      <c r="G324" s="376"/>
      <c r="H324" s="376">
        <v>130274793.59</v>
      </c>
      <c r="I324" s="376"/>
      <c r="J324" s="376"/>
      <c r="K324" s="422">
        <v>87.454128472246268</v>
      </c>
      <c r="L324" s="422"/>
    </row>
    <row r="325" spans="1:12" ht="75" customHeight="1" x14ac:dyDescent="0.2">
      <c r="A325" s="306" t="s">
        <v>321</v>
      </c>
      <c r="B325" s="307"/>
      <c r="C325" s="450" t="s">
        <v>322</v>
      </c>
      <c r="D325" s="451"/>
      <c r="E325" s="104"/>
      <c r="F325" s="309">
        <v>7527400</v>
      </c>
      <c r="G325" s="309"/>
      <c r="H325" s="309">
        <v>6945170</v>
      </c>
      <c r="I325" s="309"/>
      <c r="J325" s="309"/>
      <c r="K325" s="310">
        <v>92.265191168265275</v>
      </c>
      <c r="L325" s="310"/>
    </row>
    <row r="326" spans="1:12" ht="105.75" customHeight="1" x14ac:dyDescent="0.2">
      <c r="A326" s="306" t="s">
        <v>323</v>
      </c>
      <c r="B326" s="307"/>
      <c r="C326" s="450" t="s">
        <v>324</v>
      </c>
      <c r="D326" s="451"/>
      <c r="E326" s="104"/>
      <c r="F326" s="309">
        <v>7527400</v>
      </c>
      <c r="G326" s="309"/>
      <c r="H326" s="309">
        <v>6945170</v>
      </c>
      <c r="I326" s="309"/>
      <c r="J326" s="309"/>
      <c r="K326" s="310">
        <v>92.265191168265275</v>
      </c>
      <c r="L326" s="310"/>
    </row>
    <row r="327" spans="1:12" ht="51" customHeight="1" x14ac:dyDescent="0.2">
      <c r="A327" s="306" t="s">
        <v>110</v>
      </c>
      <c r="B327" s="307"/>
      <c r="C327" s="450" t="s">
        <v>324</v>
      </c>
      <c r="D327" s="451"/>
      <c r="E327" s="104" t="s">
        <v>111</v>
      </c>
      <c r="F327" s="309">
        <v>7442400</v>
      </c>
      <c r="G327" s="309"/>
      <c r="H327" s="309">
        <v>6860170</v>
      </c>
      <c r="I327" s="309"/>
      <c r="J327" s="309"/>
      <c r="K327" s="310">
        <v>92.176851553262381</v>
      </c>
      <c r="L327" s="310"/>
    </row>
    <row r="328" spans="1:12" ht="44.25" customHeight="1" x14ac:dyDescent="0.2">
      <c r="A328" s="306" t="s">
        <v>112</v>
      </c>
      <c r="B328" s="307"/>
      <c r="C328" s="450" t="s">
        <v>324</v>
      </c>
      <c r="D328" s="451"/>
      <c r="E328" s="104" t="s">
        <v>113</v>
      </c>
      <c r="F328" s="309">
        <v>7442400</v>
      </c>
      <c r="G328" s="309"/>
      <c r="H328" s="309">
        <v>6860170</v>
      </c>
      <c r="I328" s="309"/>
      <c r="J328" s="309"/>
      <c r="K328" s="310">
        <v>92.176851553262381</v>
      </c>
      <c r="L328" s="310"/>
    </row>
    <row r="329" spans="1:12" ht="55.5" customHeight="1" x14ac:dyDescent="0.2">
      <c r="A329" s="306" t="s">
        <v>215</v>
      </c>
      <c r="B329" s="307"/>
      <c r="C329" s="450" t="s">
        <v>324</v>
      </c>
      <c r="D329" s="451"/>
      <c r="E329" s="104" t="s">
        <v>216</v>
      </c>
      <c r="F329" s="309">
        <v>85000</v>
      </c>
      <c r="G329" s="309"/>
      <c r="H329" s="309">
        <v>85000</v>
      </c>
      <c r="I329" s="309"/>
      <c r="J329" s="309"/>
      <c r="K329" s="310">
        <v>100</v>
      </c>
      <c r="L329" s="310"/>
    </row>
    <row r="330" spans="1:12" ht="28.5" customHeight="1" x14ac:dyDescent="0.2">
      <c r="A330" s="306" t="s">
        <v>231</v>
      </c>
      <c r="B330" s="307"/>
      <c r="C330" s="450" t="s">
        <v>324</v>
      </c>
      <c r="D330" s="451"/>
      <c r="E330" s="104" t="s">
        <v>232</v>
      </c>
      <c r="F330" s="309">
        <v>85000</v>
      </c>
      <c r="G330" s="309"/>
      <c r="H330" s="309">
        <v>85000</v>
      </c>
      <c r="I330" s="309"/>
      <c r="J330" s="309"/>
      <c r="K330" s="310">
        <v>100</v>
      </c>
      <c r="L330" s="310"/>
    </row>
    <row r="331" spans="1:12" ht="54.75" customHeight="1" x14ac:dyDescent="0.2">
      <c r="A331" s="306" t="s">
        <v>325</v>
      </c>
      <c r="B331" s="307"/>
      <c r="C331" s="450" t="s">
        <v>326</v>
      </c>
      <c r="D331" s="451"/>
      <c r="E331" s="104"/>
      <c r="F331" s="309">
        <v>1121201.1599999999</v>
      </c>
      <c r="G331" s="309"/>
      <c r="H331" s="309">
        <v>960200</v>
      </c>
      <c r="I331" s="309"/>
      <c r="J331" s="309"/>
      <c r="K331" s="310">
        <v>85.640296697516803</v>
      </c>
      <c r="L331" s="310"/>
    </row>
    <row r="332" spans="1:12" ht="62.25" customHeight="1" x14ac:dyDescent="0.2">
      <c r="A332" s="306" t="s">
        <v>327</v>
      </c>
      <c r="B332" s="307"/>
      <c r="C332" s="450" t="s">
        <v>328</v>
      </c>
      <c r="D332" s="451"/>
      <c r="E332" s="104"/>
      <c r="F332" s="309">
        <v>1121201.1599999999</v>
      </c>
      <c r="G332" s="309"/>
      <c r="H332" s="309">
        <v>960200</v>
      </c>
      <c r="I332" s="309"/>
      <c r="J332" s="309"/>
      <c r="K332" s="310">
        <v>85.640296697516803</v>
      </c>
      <c r="L332" s="310"/>
    </row>
    <row r="333" spans="1:12" ht="86.25" customHeight="1" x14ac:dyDescent="0.2">
      <c r="A333" s="306" t="s">
        <v>94</v>
      </c>
      <c r="B333" s="307"/>
      <c r="C333" s="450" t="s">
        <v>328</v>
      </c>
      <c r="D333" s="451"/>
      <c r="E333" s="104" t="s">
        <v>95</v>
      </c>
      <c r="F333" s="309">
        <v>1121201.1599999999</v>
      </c>
      <c r="G333" s="309"/>
      <c r="H333" s="309">
        <v>960200</v>
      </c>
      <c r="I333" s="309"/>
      <c r="J333" s="309"/>
      <c r="K333" s="310">
        <v>85.640296697516803</v>
      </c>
      <c r="L333" s="310"/>
    </row>
    <row r="334" spans="1:12" ht="41.25" customHeight="1" x14ac:dyDescent="0.2">
      <c r="A334" s="306" t="s">
        <v>96</v>
      </c>
      <c r="B334" s="307"/>
      <c r="C334" s="450" t="s">
        <v>328</v>
      </c>
      <c r="D334" s="451"/>
      <c r="E334" s="104" t="s">
        <v>97</v>
      </c>
      <c r="F334" s="309">
        <v>1121201.1599999999</v>
      </c>
      <c r="G334" s="309"/>
      <c r="H334" s="309">
        <v>960200</v>
      </c>
      <c r="I334" s="309"/>
      <c r="J334" s="309"/>
      <c r="K334" s="310">
        <v>85.640296697516803</v>
      </c>
      <c r="L334" s="310"/>
    </row>
    <row r="335" spans="1:12" ht="66" customHeight="1" x14ac:dyDescent="0.2">
      <c r="A335" s="306" t="s">
        <v>329</v>
      </c>
      <c r="B335" s="307"/>
      <c r="C335" s="450" t="s">
        <v>330</v>
      </c>
      <c r="D335" s="451"/>
      <c r="E335" s="104"/>
      <c r="F335" s="309">
        <v>18000</v>
      </c>
      <c r="G335" s="309"/>
      <c r="H335" s="309">
        <v>18000</v>
      </c>
      <c r="I335" s="309"/>
      <c r="J335" s="309"/>
      <c r="K335" s="310">
        <v>100</v>
      </c>
      <c r="L335" s="310"/>
    </row>
    <row r="336" spans="1:12" ht="51" customHeight="1" x14ac:dyDescent="0.2">
      <c r="A336" s="306" t="s">
        <v>331</v>
      </c>
      <c r="B336" s="307"/>
      <c r="C336" s="450" t="s">
        <v>332</v>
      </c>
      <c r="D336" s="451"/>
      <c r="E336" s="104"/>
      <c r="F336" s="309">
        <v>18000</v>
      </c>
      <c r="G336" s="309"/>
      <c r="H336" s="309">
        <v>18000</v>
      </c>
      <c r="I336" s="309"/>
      <c r="J336" s="309"/>
      <c r="K336" s="310">
        <v>100</v>
      </c>
      <c r="L336" s="310"/>
    </row>
    <row r="337" spans="1:12" ht="54" customHeight="1" x14ac:dyDescent="0.2">
      <c r="A337" s="306" t="s">
        <v>215</v>
      </c>
      <c r="B337" s="307"/>
      <c r="C337" s="450" t="s">
        <v>332</v>
      </c>
      <c r="D337" s="451"/>
      <c r="E337" s="104" t="s">
        <v>216</v>
      </c>
      <c r="F337" s="309">
        <v>18000</v>
      </c>
      <c r="G337" s="309"/>
      <c r="H337" s="309">
        <v>18000</v>
      </c>
      <c r="I337" s="309"/>
      <c r="J337" s="309"/>
      <c r="K337" s="310">
        <v>100</v>
      </c>
      <c r="L337" s="310"/>
    </row>
    <row r="338" spans="1:12" ht="29.25" customHeight="1" x14ac:dyDescent="0.2">
      <c r="A338" s="306" t="s">
        <v>231</v>
      </c>
      <c r="B338" s="307"/>
      <c r="C338" s="450" t="s">
        <v>332</v>
      </c>
      <c r="D338" s="451"/>
      <c r="E338" s="104" t="s">
        <v>232</v>
      </c>
      <c r="F338" s="309">
        <v>18000</v>
      </c>
      <c r="G338" s="309"/>
      <c r="H338" s="309">
        <v>18000</v>
      </c>
      <c r="I338" s="309"/>
      <c r="J338" s="309"/>
      <c r="K338" s="310">
        <v>100</v>
      </c>
      <c r="L338" s="310"/>
    </row>
    <row r="339" spans="1:12" ht="81" customHeight="1" x14ac:dyDescent="0.2">
      <c r="A339" s="306" t="s">
        <v>333</v>
      </c>
      <c r="B339" s="307"/>
      <c r="C339" s="450" t="s">
        <v>334</v>
      </c>
      <c r="D339" s="451"/>
      <c r="E339" s="104"/>
      <c r="F339" s="309">
        <v>74165035.489999995</v>
      </c>
      <c r="G339" s="309"/>
      <c r="H339" s="309">
        <v>56886845.130000003</v>
      </c>
      <c r="I339" s="309"/>
      <c r="J339" s="309"/>
      <c r="K339" s="310">
        <v>76.703051180593462</v>
      </c>
      <c r="L339" s="310"/>
    </row>
    <row r="340" spans="1:12" ht="36" customHeight="1" x14ac:dyDescent="0.2">
      <c r="A340" s="306" t="s">
        <v>335</v>
      </c>
      <c r="B340" s="307"/>
      <c r="C340" s="450" t="s">
        <v>336</v>
      </c>
      <c r="D340" s="451"/>
      <c r="E340" s="104"/>
      <c r="F340" s="309">
        <v>40251035.490000002</v>
      </c>
      <c r="G340" s="309"/>
      <c r="H340" s="309">
        <v>38944939.530000001</v>
      </c>
      <c r="I340" s="309"/>
      <c r="J340" s="309"/>
      <c r="K340" s="310">
        <v>96.755124572324377</v>
      </c>
      <c r="L340" s="310"/>
    </row>
    <row r="341" spans="1:12" ht="38.25" customHeight="1" x14ac:dyDescent="0.2">
      <c r="A341" s="306" t="s">
        <v>110</v>
      </c>
      <c r="B341" s="307"/>
      <c r="C341" s="450" t="s">
        <v>336</v>
      </c>
      <c r="D341" s="451"/>
      <c r="E341" s="104" t="s">
        <v>111</v>
      </c>
      <c r="F341" s="309">
        <v>9636135.4900000002</v>
      </c>
      <c r="G341" s="309"/>
      <c r="H341" s="309">
        <v>8330039.5300000003</v>
      </c>
      <c r="I341" s="309"/>
      <c r="J341" s="309"/>
      <c r="K341" s="310">
        <v>86.445853097899942</v>
      </c>
      <c r="L341" s="310"/>
    </row>
    <row r="342" spans="1:12" ht="50.25" customHeight="1" x14ac:dyDescent="0.2">
      <c r="A342" s="306" t="s">
        <v>112</v>
      </c>
      <c r="B342" s="307"/>
      <c r="C342" s="450" t="s">
        <v>336</v>
      </c>
      <c r="D342" s="451"/>
      <c r="E342" s="104" t="s">
        <v>113</v>
      </c>
      <c r="F342" s="309">
        <v>9636135.4900000002</v>
      </c>
      <c r="G342" s="309"/>
      <c r="H342" s="309">
        <v>8330039.5300000003</v>
      </c>
      <c r="I342" s="309"/>
      <c r="J342" s="309"/>
      <c r="K342" s="310">
        <v>86.445853097899942</v>
      </c>
      <c r="L342" s="310"/>
    </row>
    <row r="343" spans="1:12" ht="54" customHeight="1" x14ac:dyDescent="0.2">
      <c r="A343" s="306" t="s">
        <v>215</v>
      </c>
      <c r="B343" s="307"/>
      <c r="C343" s="450" t="s">
        <v>336</v>
      </c>
      <c r="D343" s="451"/>
      <c r="E343" s="104" t="s">
        <v>216</v>
      </c>
      <c r="F343" s="309">
        <v>30614900</v>
      </c>
      <c r="G343" s="309"/>
      <c r="H343" s="309">
        <v>30614900</v>
      </c>
      <c r="I343" s="309"/>
      <c r="J343" s="309"/>
      <c r="K343" s="310">
        <v>100</v>
      </c>
      <c r="L343" s="310"/>
    </row>
    <row r="344" spans="1:12" ht="27.75" customHeight="1" x14ac:dyDescent="0.2">
      <c r="A344" s="306" t="s">
        <v>231</v>
      </c>
      <c r="B344" s="307"/>
      <c r="C344" s="450" t="s">
        <v>336</v>
      </c>
      <c r="D344" s="451"/>
      <c r="E344" s="104" t="s">
        <v>232</v>
      </c>
      <c r="F344" s="309">
        <v>30614900</v>
      </c>
      <c r="G344" s="309"/>
      <c r="H344" s="309">
        <v>30614900</v>
      </c>
      <c r="I344" s="309"/>
      <c r="J344" s="309"/>
      <c r="K344" s="310">
        <v>100</v>
      </c>
      <c r="L344" s="310"/>
    </row>
    <row r="345" spans="1:12" ht="50.25" customHeight="1" x14ac:dyDescent="0.2">
      <c r="A345" s="306" t="s">
        <v>337</v>
      </c>
      <c r="B345" s="307"/>
      <c r="C345" s="450" t="s">
        <v>338</v>
      </c>
      <c r="D345" s="451"/>
      <c r="E345" s="104"/>
      <c r="F345" s="309">
        <v>33914000</v>
      </c>
      <c r="G345" s="309"/>
      <c r="H345" s="309">
        <v>17941905.600000001</v>
      </c>
      <c r="I345" s="309"/>
      <c r="J345" s="309"/>
      <c r="K345" s="310">
        <v>52.904126909241022</v>
      </c>
      <c r="L345" s="310"/>
    </row>
    <row r="346" spans="1:12" ht="45" customHeight="1" x14ac:dyDescent="0.2">
      <c r="A346" s="306" t="s">
        <v>110</v>
      </c>
      <c r="B346" s="307"/>
      <c r="C346" s="450" t="s">
        <v>338</v>
      </c>
      <c r="D346" s="451"/>
      <c r="E346" s="104" t="s">
        <v>111</v>
      </c>
      <c r="F346" s="309">
        <v>33914000</v>
      </c>
      <c r="G346" s="309"/>
      <c r="H346" s="309">
        <v>17941905.600000001</v>
      </c>
      <c r="I346" s="309"/>
      <c r="J346" s="309"/>
      <c r="K346" s="310">
        <v>52.904126909241022</v>
      </c>
      <c r="L346" s="310"/>
    </row>
    <row r="347" spans="1:12" ht="46.5" customHeight="1" x14ac:dyDescent="0.2">
      <c r="A347" s="306" t="s">
        <v>112</v>
      </c>
      <c r="B347" s="307"/>
      <c r="C347" s="450" t="s">
        <v>338</v>
      </c>
      <c r="D347" s="451"/>
      <c r="E347" s="104" t="s">
        <v>113</v>
      </c>
      <c r="F347" s="309">
        <v>33914000</v>
      </c>
      <c r="G347" s="309"/>
      <c r="H347" s="309">
        <v>17941905.600000001</v>
      </c>
      <c r="I347" s="309"/>
      <c r="J347" s="309"/>
      <c r="K347" s="310">
        <v>52.904126909241022</v>
      </c>
      <c r="L347" s="310"/>
    </row>
    <row r="348" spans="1:12" ht="135" customHeight="1" x14ac:dyDescent="0.2">
      <c r="A348" s="306" t="s">
        <v>339</v>
      </c>
      <c r="B348" s="307"/>
      <c r="C348" s="450" t="s">
        <v>340</v>
      </c>
      <c r="D348" s="451"/>
      <c r="E348" s="104"/>
      <c r="F348" s="309">
        <v>80000</v>
      </c>
      <c r="G348" s="309"/>
      <c r="H348" s="309">
        <v>80000</v>
      </c>
      <c r="I348" s="309"/>
      <c r="J348" s="309"/>
      <c r="K348" s="310">
        <v>100</v>
      </c>
      <c r="L348" s="310"/>
    </row>
    <row r="349" spans="1:12" ht="102" customHeight="1" x14ac:dyDescent="0.2">
      <c r="A349" s="306" t="s">
        <v>341</v>
      </c>
      <c r="B349" s="307"/>
      <c r="C349" s="450" t="s">
        <v>342</v>
      </c>
      <c r="D349" s="451"/>
      <c r="E349" s="104"/>
      <c r="F349" s="309">
        <v>80000</v>
      </c>
      <c r="G349" s="309"/>
      <c r="H349" s="309">
        <v>80000</v>
      </c>
      <c r="I349" s="309"/>
      <c r="J349" s="309"/>
      <c r="K349" s="310">
        <v>100</v>
      </c>
      <c r="L349" s="310"/>
    </row>
    <row r="350" spans="1:12" ht="54" customHeight="1" x14ac:dyDescent="0.2">
      <c r="A350" s="306" t="s">
        <v>215</v>
      </c>
      <c r="B350" s="307"/>
      <c r="C350" s="450" t="s">
        <v>342</v>
      </c>
      <c r="D350" s="451"/>
      <c r="E350" s="104" t="s">
        <v>216</v>
      </c>
      <c r="F350" s="309">
        <v>80000</v>
      </c>
      <c r="G350" s="309"/>
      <c r="H350" s="309">
        <v>80000</v>
      </c>
      <c r="I350" s="309"/>
      <c r="J350" s="309"/>
      <c r="K350" s="310">
        <v>100</v>
      </c>
      <c r="L350" s="310"/>
    </row>
    <row r="351" spans="1:12" ht="31.5" customHeight="1" x14ac:dyDescent="0.2">
      <c r="A351" s="306" t="s">
        <v>231</v>
      </c>
      <c r="B351" s="307"/>
      <c r="C351" s="450" t="s">
        <v>342</v>
      </c>
      <c r="D351" s="451"/>
      <c r="E351" s="104" t="s">
        <v>232</v>
      </c>
      <c r="F351" s="309">
        <v>80000</v>
      </c>
      <c r="G351" s="309"/>
      <c r="H351" s="309">
        <v>80000</v>
      </c>
      <c r="I351" s="309"/>
      <c r="J351" s="309"/>
      <c r="K351" s="310">
        <v>100</v>
      </c>
      <c r="L351" s="310"/>
    </row>
    <row r="352" spans="1:12" ht="36.75" customHeight="1" x14ac:dyDescent="0.2">
      <c r="A352" s="306" t="s">
        <v>436</v>
      </c>
      <c r="B352" s="307"/>
      <c r="C352" s="450" t="s">
        <v>437</v>
      </c>
      <c r="D352" s="451"/>
      <c r="E352" s="104"/>
      <c r="F352" s="309">
        <v>66051935.299999997</v>
      </c>
      <c r="G352" s="309"/>
      <c r="H352" s="309">
        <v>65384578.460000001</v>
      </c>
      <c r="I352" s="309"/>
      <c r="J352" s="309"/>
      <c r="K352" s="310">
        <v>98.989648316935842</v>
      </c>
      <c r="L352" s="310"/>
    </row>
    <row r="353" spans="1:12" ht="33.75" customHeight="1" x14ac:dyDescent="0.2">
      <c r="A353" s="306" t="s">
        <v>525</v>
      </c>
      <c r="B353" s="307"/>
      <c r="C353" s="450" t="s">
        <v>526</v>
      </c>
      <c r="D353" s="451"/>
      <c r="E353" s="104"/>
      <c r="F353" s="309">
        <v>47041924.619999997</v>
      </c>
      <c r="G353" s="309"/>
      <c r="H353" s="309">
        <v>46495969.270000003</v>
      </c>
      <c r="I353" s="309"/>
      <c r="J353" s="309"/>
      <c r="K353" s="310">
        <v>98.83942811776906</v>
      </c>
      <c r="L353" s="310"/>
    </row>
    <row r="354" spans="1:12" ht="87" customHeight="1" x14ac:dyDescent="0.2">
      <c r="A354" s="306" t="s">
        <v>94</v>
      </c>
      <c r="B354" s="307"/>
      <c r="C354" s="450" t="s">
        <v>526</v>
      </c>
      <c r="D354" s="451"/>
      <c r="E354" s="104" t="s">
        <v>95</v>
      </c>
      <c r="F354" s="309">
        <v>31644948.050000001</v>
      </c>
      <c r="G354" s="309"/>
      <c r="H354" s="309">
        <v>31597092.140000001</v>
      </c>
      <c r="I354" s="309"/>
      <c r="J354" s="309"/>
      <c r="K354" s="310">
        <v>99.848772354044044</v>
      </c>
      <c r="L354" s="310"/>
    </row>
    <row r="355" spans="1:12" ht="36" customHeight="1" x14ac:dyDescent="0.2">
      <c r="A355" s="306" t="s">
        <v>209</v>
      </c>
      <c r="B355" s="307"/>
      <c r="C355" s="450" t="s">
        <v>526</v>
      </c>
      <c r="D355" s="451"/>
      <c r="E355" s="104" t="s">
        <v>210</v>
      </c>
      <c r="F355" s="309">
        <v>31644948.050000001</v>
      </c>
      <c r="G355" s="309"/>
      <c r="H355" s="309">
        <v>31597092.140000001</v>
      </c>
      <c r="I355" s="309"/>
      <c r="J355" s="309"/>
      <c r="K355" s="310">
        <v>99.848772354044044</v>
      </c>
      <c r="L355" s="310"/>
    </row>
    <row r="356" spans="1:12" ht="40.5" customHeight="1" x14ac:dyDescent="0.2">
      <c r="A356" s="306" t="s">
        <v>110</v>
      </c>
      <c r="B356" s="307"/>
      <c r="C356" s="450" t="s">
        <v>526</v>
      </c>
      <c r="D356" s="451"/>
      <c r="E356" s="104" t="s">
        <v>111</v>
      </c>
      <c r="F356" s="309">
        <v>15201045.300000001</v>
      </c>
      <c r="G356" s="309"/>
      <c r="H356" s="309">
        <v>14702945.859999999</v>
      </c>
      <c r="I356" s="309"/>
      <c r="J356" s="309"/>
      <c r="K356" s="310">
        <v>96.723255340867894</v>
      </c>
      <c r="L356" s="310"/>
    </row>
    <row r="357" spans="1:12" ht="48" customHeight="1" x14ac:dyDescent="0.2">
      <c r="A357" s="306" t="s">
        <v>112</v>
      </c>
      <c r="B357" s="307"/>
      <c r="C357" s="450" t="s">
        <v>526</v>
      </c>
      <c r="D357" s="451"/>
      <c r="E357" s="104" t="s">
        <v>113</v>
      </c>
      <c r="F357" s="309">
        <v>15201045.300000001</v>
      </c>
      <c r="G357" s="309"/>
      <c r="H357" s="309">
        <v>14702945.859999999</v>
      </c>
      <c r="I357" s="309"/>
      <c r="J357" s="309"/>
      <c r="K357" s="310">
        <v>96.723255340867894</v>
      </c>
      <c r="L357" s="310"/>
    </row>
    <row r="358" spans="1:12" ht="35.25" customHeight="1" x14ac:dyDescent="0.2">
      <c r="A358" s="306" t="s">
        <v>147</v>
      </c>
      <c r="B358" s="307"/>
      <c r="C358" s="450" t="s">
        <v>526</v>
      </c>
      <c r="D358" s="451"/>
      <c r="E358" s="104" t="s">
        <v>148</v>
      </c>
      <c r="F358" s="309">
        <v>156300.26999999999</v>
      </c>
      <c r="G358" s="309"/>
      <c r="H358" s="309">
        <v>156300.26999999999</v>
      </c>
      <c r="I358" s="309"/>
      <c r="J358" s="309"/>
      <c r="K358" s="310">
        <v>100</v>
      </c>
      <c r="L358" s="310"/>
    </row>
    <row r="359" spans="1:12" ht="48.75" customHeight="1" x14ac:dyDescent="0.2">
      <c r="A359" s="306" t="s">
        <v>157</v>
      </c>
      <c r="B359" s="307"/>
      <c r="C359" s="450" t="s">
        <v>526</v>
      </c>
      <c r="D359" s="451"/>
      <c r="E359" s="104" t="s">
        <v>158</v>
      </c>
      <c r="F359" s="309">
        <v>156300.26999999999</v>
      </c>
      <c r="G359" s="309"/>
      <c r="H359" s="309">
        <v>156300.26999999999</v>
      </c>
      <c r="I359" s="309"/>
      <c r="J359" s="309"/>
      <c r="K359" s="310">
        <v>100</v>
      </c>
      <c r="L359" s="310"/>
    </row>
    <row r="360" spans="1:12" ht="27" customHeight="1" x14ac:dyDescent="0.2">
      <c r="A360" s="306" t="s">
        <v>151</v>
      </c>
      <c r="B360" s="307"/>
      <c r="C360" s="450" t="s">
        <v>526</v>
      </c>
      <c r="D360" s="451"/>
      <c r="E360" s="104" t="s">
        <v>152</v>
      </c>
      <c r="F360" s="309">
        <v>39631</v>
      </c>
      <c r="G360" s="309"/>
      <c r="H360" s="309">
        <v>39631</v>
      </c>
      <c r="I360" s="309"/>
      <c r="J360" s="309"/>
      <c r="K360" s="310">
        <v>100</v>
      </c>
      <c r="L360" s="310"/>
    </row>
    <row r="361" spans="1:12" ht="27" customHeight="1" x14ac:dyDescent="0.2">
      <c r="A361" s="306" t="s">
        <v>153</v>
      </c>
      <c r="B361" s="307"/>
      <c r="C361" s="450" t="s">
        <v>526</v>
      </c>
      <c r="D361" s="451"/>
      <c r="E361" s="104" t="s">
        <v>154</v>
      </c>
      <c r="F361" s="309">
        <v>39631</v>
      </c>
      <c r="G361" s="309"/>
      <c r="H361" s="309">
        <v>39631</v>
      </c>
      <c r="I361" s="309"/>
      <c r="J361" s="309"/>
      <c r="K361" s="310">
        <v>100</v>
      </c>
      <c r="L361" s="310"/>
    </row>
    <row r="362" spans="1:12" ht="50.25" customHeight="1" x14ac:dyDescent="0.2">
      <c r="A362" s="306" t="s">
        <v>527</v>
      </c>
      <c r="B362" s="307"/>
      <c r="C362" s="450" t="s">
        <v>528</v>
      </c>
      <c r="D362" s="451"/>
      <c r="E362" s="104"/>
      <c r="F362" s="309">
        <v>12412307</v>
      </c>
      <c r="G362" s="309"/>
      <c r="H362" s="309">
        <v>12358695.41</v>
      </c>
      <c r="I362" s="309"/>
      <c r="J362" s="309"/>
      <c r="K362" s="310">
        <v>99.568077151169405</v>
      </c>
      <c r="L362" s="310"/>
    </row>
    <row r="363" spans="1:12" ht="82.5" customHeight="1" x14ac:dyDescent="0.2">
      <c r="A363" s="306" t="s">
        <v>94</v>
      </c>
      <c r="B363" s="307"/>
      <c r="C363" s="450" t="s">
        <v>528</v>
      </c>
      <c r="D363" s="451"/>
      <c r="E363" s="104" t="s">
        <v>95</v>
      </c>
      <c r="F363" s="309">
        <v>11787307</v>
      </c>
      <c r="G363" s="309"/>
      <c r="H363" s="309">
        <v>11760052.49</v>
      </c>
      <c r="I363" s="309"/>
      <c r="J363" s="309"/>
      <c r="K363" s="310">
        <v>99.768780858935799</v>
      </c>
      <c r="L363" s="310"/>
    </row>
    <row r="364" spans="1:12" ht="36" customHeight="1" x14ac:dyDescent="0.2">
      <c r="A364" s="306" t="s">
        <v>209</v>
      </c>
      <c r="B364" s="307"/>
      <c r="C364" s="450" t="s">
        <v>528</v>
      </c>
      <c r="D364" s="451"/>
      <c r="E364" s="104" t="s">
        <v>210</v>
      </c>
      <c r="F364" s="309">
        <v>11787307</v>
      </c>
      <c r="G364" s="309"/>
      <c r="H364" s="309">
        <v>11760052.49</v>
      </c>
      <c r="I364" s="309"/>
      <c r="J364" s="309"/>
      <c r="K364" s="310">
        <v>99.768780858935799</v>
      </c>
      <c r="L364" s="310"/>
    </row>
    <row r="365" spans="1:12" ht="42" customHeight="1" x14ac:dyDescent="0.2">
      <c r="A365" s="306" t="s">
        <v>110</v>
      </c>
      <c r="B365" s="307"/>
      <c r="C365" s="450" t="s">
        <v>528</v>
      </c>
      <c r="D365" s="451"/>
      <c r="E365" s="104" t="s">
        <v>111</v>
      </c>
      <c r="F365" s="309">
        <v>625000</v>
      </c>
      <c r="G365" s="309"/>
      <c r="H365" s="309">
        <v>598642.92000000004</v>
      </c>
      <c r="I365" s="309"/>
      <c r="J365" s="309"/>
      <c r="K365" s="310">
        <v>95.782867200000013</v>
      </c>
      <c r="L365" s="310"/>
    </row>
    <row r="366" spans="1:12" ht="51" customHeight="1" x14ac:dyDescent="0.2">
      <c r="A366" s="306" t="s">
        <v>112</v>
      </c>
      <c r="B366" s="307"/>
      <c r="C366" s="450" t="s">
        <v>528</v>
      </c>
      <c r="D366" s="451"/>
      <c r="E366" s="104" t="s">
        <v>113</v>
      </c>
      <c r="F366" s="309">
        <v>625000</v>
      </c>
      <c r="G366" s="309"/>
      <c r="H366" s="309">
        <v>598642.92000000004</v>
      </c>
      <c r="I366" s="309"/>
      <c r="J366" s="309"/>
      <c r="K366" s="310">
        <v>95.782867200000013</v>
      </c>
      <c r="L366" s="310"/>
    </row>
    <row r="367" spans="1:12" ht="81.75" customHeight="1" x14ac:dyDescent="0.2">
      <c r="A367" s="306" t="s">
        <v>438</v>
      </c>
      <c r="B367" s="307"/>
      <c r="C367" s="450" t="s">
        <v>439</v>
      </c>
      <c r="D367" s="451"/>
      <c r="E367" s="104"/>
      <c r="F367" s="330">
        <v>4566000</v>
      </c>
      <c r="G367" s="330"/>
      <c r="H367" s="330">
        <v>4522869.08</v>
      </c>
      <c r="I367" s="330"/>
      <c r="J367" s="330"/>
      <c r="K367" s="310">
        <v>99.0553893999124</v>
      </c>
      <c r="L367" s="310"/>
    </row>
    <row r="368" spans="1:12" ht="87.75" customHeight="1" x14ac:dyDescent="0.2">
      <c r="A368" s="306" t="s">
        <v>94</v>
      </c>
      <c r="B368" s="307"/>
      <c r="C368" s="450" t="s">
        <v>439</v>
      </c>
      <c r="D368" s="451"/>
      <c r="E368" s="104" t="s">
        <v>95</v>
      </c>
      <c r="F368" s="309">
        <v>3197447.04</v>
      </c>
      <c r="G368" s="309"/>
      <c r="H368" s="309">
        <v>3181185.86</v>
      </c>
      <c r="I368" s="309"/>
      <c r="J368" s="309"/>
      <c r="K368" s="310">
        <v>99.491432389760547</v>
      </c>
      <c r="L368" s="310"/>
    </row>
    <row r="369" spans="1:12" ht="36.75" customHeight="1" x14ac:dyDescent="0.2">
      <c r="A369" s="306" t="s">
        <v>209</v>
      </c>
      <c r="B369" s="307"/>
      <c r="C369" s="450" t="s">
        <v>439</v>
      </c>
      <c r="D369" s="451"/>
      <c r="E369" s="104" t="s">
        <v>210</v>
      </c>
      <c r="F369" s="309">
        <v>3197447.04</v>
      </c>
      <c r="G369" s="309"/>
      <c r="H369" s="309">
        <v>3181185.86</v>
      </c>
      <c r="I369" s="309"/>
      <c r="J369" s="309"/>
      <c r="K369" s="310">
        <v>99.491432389760547</v>
      </c>
      <c r="L369" s="310"/>
    </row>
    <row r="370" spans="1:12" ht="42.75" customHeight="1" x14ac:dyDescent="0.2">
      <c r="A370" s="306" t="s">
        <v>110</v>
      </c>
      <c r="B370" s="307"/>
      <c r="C370" s="450" t="s">
        <v>439</v>
      </c>
      <c r="D370" s="451"/>
      <c r="E370" s="104" t="s">
        <v>111</v>
      </c>
      <c r="F370" s="309">
        <v>1368552.96</v>
      </c>
      <c r="G370" s="309"/>
      <c r="H370" s="309">
        <v>1341683.22</v>
      </c>
      <c r="I370" s="309"/>
      <c r="J370" s="309"/>
      <c r="K370" s="310">
        <v>98.036631333580246</v>
      </c>
      <c r="L370" s="310"/>
    </row>
    <row r="371" spans="1:12" ht="54.75" customHeight="1" x14ac:dyDescent="0.2">
      <c r="A371" s="306" t="s">
        <v>112</v>
      </c>
      <c r="B371" s="307"/>
      <c r="C371" s="450" t="s">
        <v>439</v>
      </c>
      <c r="D371" s="451"/>
      <c r="E371" s="104" t="s">
        <v>113</v>
      </c>
      <c r="F371" s="309">
        <v>1368552.96</v>
      </c>
      <c r="G371" s="309"/>
      <c r="H371" s="309">
        <v>1341683.22</v>
      </c>
      <c r="I371" s="309"/>
      <c r="J371" s="309"/>
      <c r="K371" s="310">
        <v>98.036631333580246</v>
      </c>
      <c r="L371" s="310"/>
    </row>
    <row r="372" spans="1:12" ht="90" customHeight="1" x14ac:dyDescent="0.2">
      <c r="A372" s="306" t="s">
        <v>440</v>
      </c>
      <c r="B372" s="307"/>
      <c r="C372" s="450" t="s">
        <v>441</v>
      </c>
      <c r="D372" s="451"/>
      <c r="E372" s="104"/>
      <c r="F372" s="309">
        <v>2031703.68</v>
      </c>
      <c r="G372" s="309"/>
      <c r="H372" s="309">
        <v>2007044.7</v>
      </c>
      <c r="I372" s="309"/>
      <c r="J372" s="309"/>
      <c r="K372" s="310">
        <v>98.78629052835106</v>
      </c>
      <c r="L372" s="310"/>
    </row>
    <row r="373" spans="1:12" ht="84" customHeight="1" x14ac:dyDescent="0.2">
      <c r="A373" s="306" t="s">
        <v>94</v>
      </c>
      <c r="B373" s="307"/>
      <c r="C373" s="450" t="s">
        <v>441</v>
      </c>
      <c r="D373" s="451"/>
      <c r="E373" s="104" t="s">
        <v>95</v>
      </c>
      <c r="F373" s="309">
        <v>1875703.68</v>
      </c>
      <c r="G373" s="309"/>
      <c r="H373" s="309">
        <v>1861944.79</v>
      </c>
      <c r="I373" s="309"/>
      <c r="J373" s="309"/>
      <c r="K373" s="310">
        <v>99.266467825024478</v>
      </c>
      <c r="L373" s="310"/>
    </row>
    <row r="374" spans="1:12" ht="33" customHeight="1" x14ac:dyDescent="0.2">
      <c r="A374" s="306" t="s">
        <v>209</v>
      </c>
      <c r="B374" s="307"/>
      <c r="C374" s="450" t="s">
        <v>441</v>
      </c>
      <c r="D374" s="451"/>
      <c r="E374" s="104" t="s">
        <v>210</v>
      </c>
      <c r="F374" s="309">
        <v>1875703.68</v>
      </c>
      <c r="G374" s="309"/>
      <c r="H374" s="309">
        <v>1861944.79</v>
      </c>
      <c r="I374" s="309"/>
      <c r="J374" s="309"/>
      <c r="K374" s="310">
        <v>99.266467825024478</v>
      </c>
      <c r="L374" s="310"/>
    </row>
    <row r="375" spans="1:12" ht="41.25" customHeight="1" x14ac:dyDescent="0.2">
      <c r="A375" s="306" t="s">
        <v>110</v>
      </c>
      <c r="B375" s="307"/>
      <c r="C375" s="450" t="s">
        <v>441</v>
      </c>
      <c r="D375" s="451"/>
      <c r="E375" s="104" t="s">
        <v>111</v>
      </c>
      <c r="F375" s="309">
        <v>156000</v>
      </c>
      <c r="G375" s="309"/>
      <c r="H375" s="309">
        <v>145099.91</v>
      </c>
      <c r="I375" s="309"/>
      <c r="J375" s="309"/>
      <c r="K375" s="310">
        <v>93.012762820512819</v>
      </c>
      <c r="L375" s="310"/>
    </row>
    <row r="376" spans="1:12" ht="46.5" customHeight="1" x14ac:dyDescent="0.2">
      <c r="A376" s="306" t="s">
        <v>112</v>
      </c>
      <c r="B376" s="307"/>
      <c r="C376" s="450" t="s">
        <v>441</v>
      </c>
      <c r="D376" s="451"/>
      <c r="E376" s="104" t="s">
        <v>113</v>
      </c>
      <c r="F376" s="309">
        <v>156000</v>
      </c>
      <c r="G376" s="309"/>
      <c r="H376" s="309">
        <v>145099.91</v>
      </c>
      <c r="I376" s="309"/>
      <c r="J376" s="309"/>
      <c r="K376" s="310">
        <v>93.012762820512819</v>
      </c>
      <c r="L376" s="310"/>
    </row>
    <row r="377" spans="1:12" ht="51.75" customHeight="1" x14ac:dyDescent="0.2">
      <c r="A377" s="420" t="s">
        <v>283</v>
      </c>
      <c r="B377" s="421"/>
      <c r="C377" s="448" t="s">
        <v>284</v>
      </c>
      <c r="D377" s="449"/>
      <c r="E377" s="105"/>
      <c r="F377" s="376">
        <v>9321245.8699999992</v>
      </c>
      <c r="G377" s="376"/>
      <c r="H377" s="376">
        <v>8821422.6300000008</v>
      </c>
      <c r="I377" s="376"/>
      <c r="J377" s="376"/>
      <c r="K377" s="422">
        <v>94.637806501718231</v>
      </c>
      <c r="L377" s="422"/>
    </row>
    <row r="378" spans="1:12" ht="77.25" customHeight="1" x14ac:dyDescent="0.2">
      <c r="A378" s="306" t="s">
        <v>285</v>
      </c>
      <c r="B378" s="307"/>
      <c r="C378" s="450" t="s">
        <v>286</v>
      </c>
      <c r="D378" s="451"/>
      <c r="E378" s="104"/>
      <c r="F378" s="309">
        <v>9321245.8699999992</v>
      </c>
      <c r="G378" s="309"/>
      <c r="H378" s="309">
        <v>8821422.6300000008</v>
      </c>
      <c r="I378" s="309"/>
      <c r="J378" s="309"/>
      <c r="K378" s="310">
        <v>94.637806501718231</v>
      </c>
      <c r="L378" s="310"/>
    </row>
    <row r="379" spans="1:12" ht="65.25" customHeight="1" x14ac:dyDescent="0.2">
      <c r="A379" s="306" t="s">
        <v>287</v>
      </c>
      <c r="B379" s="307"/>
      <c r="C379" s="450" t="s">
        <v>288</v>
      </c>
      <c r="D379" s="451"/>
      <c r="E379" s="104"/>
      <c r="F379" s="309">
        <v>9321245.8699999992</v>
      </c>
      <c r="G379" s="309"/>
      <c r="H379" s="309">
        <v>8821422.6300000008</v>
      </c>
      <c r="I379" s="309"/>
      <c r="J379" s="309"/>
      <c r="K379" s="310">
        <v>94.637806501718231</v>
      </c>
      <c r="L379" s="310"/>
    </row>
    <row r="380" spans="1:12" ht="42.75" customHeight="1" x14ac:dyDescent="0.2">
      <c r="A380" s="306" t="s">
        <v>110</v>
      </c>
      <c r="B380" s="307"/>
      <c r="C380" s="450" t="s">
        <v>288</v>
      </c>
      <c r="D380" s="451"/>
      <c r="E380" s="104" t="s">
        <v>111</v>
      </c>
      <c r="F380" s="309">
        <v>9321245.8699999992</v>
      </c>
      <c r="G380" s="309"/>
      <c r="H380" s="309">
        <v>8821422.6300000008</v>
      </c>
      <c r="I380" s="309"/>
      <c r="J380" s="309"/>
      <c r="K380" s="310">
        <v>94.637806501718231</v>
      </c>
      <c r="L380" s="310"/>
    </row>
    <row r="381" spans="1:12" ht="50.25" customHeight="1" x14ac:dyDescent="0.2">
      <c r="A381" s="306" t="s">
        <v>112</v>
      </c>
      <c r="B381" s="307"/>
      <c r="C381" s="450" t="s">
        <v>288</v>
      </c>
      <c r="D381" s="451"/>
      <c r="E381" s="104" t="s">
        <v>113</v>
      </c>
      <c r="F381" s="309">
        <v>9321245.8699999992</v>
      </c>
      <c r="G381" s="309"/>
      <c r="H381" s="309">
        <v>8821422.6300000008</v>
      </c>
      <c r="I381" s="309"/>
      <c r="J381" s="309"/>
      <c r="K381" s="310">
        <v>94.637806501718231</v>
      </c>
      <c r="L381" s="310"/>
    </row>
    <row r="382" spans="1:12" ht="64.5" customHeight="1" x14ac:dyDescent="0.2">
      <c r="A382" s="420" t="s">
        <v>275</v>
      </c>
      <c r="B382" s="421"/>
      <c r="C382" s="448" t="s">
        <v>276</v>
      </c>
      <c r="D382" s="449"/>
      <c r="E382" s="105"/>
      <c r="F382" s="376">
        <v>1686700</v>
      </c>
      <c r="G382" s="376"/>
      <c r="H382" s="376">
        <v>1570256</v>
      </c>
      <c r="I382" s="376"/>
      <c r="J382" s="376"/>
      <c r="K382" s="422">
        <v>93.096341969526293</v>
      </c>
      <c r="L382" s="422"/>
    </row>
    <row r="383" spans="1:12" ht="132.75" customHeight="1" x14ac:dyDescent="0.2">
      <c r="A383" s="306" t="s">
        <v>289</v>
      </c>
      <c r="B383" s="307"/>
      <c r="C383" s="450" t="s">
        <v>290</v>
      </c>
      <c r="D383" s="451"/>
      <c r="E383" s="104"/>
      <c r="F383" s="309">
        <v>1501700</v>
      </c>
      <c r="G383" s="309"/>
      <c r="H383" s="309">
        <v>1385256</v>
      </c>
      <c r="I383" s="309"/>
      <c r="J383" s="309"/>
      <c r="K383" s="310">
        <v>92.245854698008927</v>
      </c>
      <c r="L383" s="310"/>
    </row>
    <row r="384" spans="1:12" ht="55.5" customHeight="1" x14ac:dyDescent="0.2">
      <c r="A384" s="306" t="s">
        <v>291</v>
      </c>
      <c r="B384" s="307"/>
      <c r="C384" s="450" t="s">
        <v>292</v>
      </c>
      <c r="D384" s="451"/>
      <c r="E384" s="104"/>
      <c r="F384" s="309">
        <v>1501700</v>
      </c>
      <c r="G384" s="309"/>
      <c r="H384" s="309">
        <v>1385256</v>
      </c>
      <c r="I384" s="309"/>
      <c r="J384" s="309"/>
      <c r="K384" s="310">
        <v>92.245854698008927</v>
      </c>
      <c r="L384" s="310"/>
    </row>
    <row r="385" spans="1:12" ht="44.25" customHeight="1" x14ac:dyDescent="0.2">
      <c r="A385" s="306" t="s">
        <v>110</v>
      </c>
      <c r="B385" s="307"/>
      <c r="C385" s="450" t="s">
        <v>292</v>
      </c>
      <c r="D385" s="451"/>
      <c r="E385" s="104" t="s">
        <v>111</v>
      </c>
      <c r="F385" s="309">
        <v>1501700</v>
      </c>
      <c r="G385" s="309"/>
      <c r="H385" s="309">
        <v>1385256</v>
      </c>
      <c r="I385" s="309"/>
      <c r="J385" s="309"/>
      <c r="K385" s="310">
        <v>92.245854698008927</v>
      </c>
      <c r="L385" s="310"/>
    </row>
    <row r="386" spans="1:12" ht="51" customHeight="1" x14ac:dyDescent="0.2">
      <c r="A386" s="306" t="s">
        <v>112</v>
      </c>
      <c r="B386" s="307"/>
      <c r="C386" s="450" t="s">
        <v>292</v>
      </c>
      <c r="D386" s="451"/>
      <c r="E386" s="104" t="s">
        <v>113</v>
      </c>
      <c r="F386" s="309">
        <v>1501700</v>
      </c>
      <c r="G386" s="309"/>
      <c r="H386" s="309">
        <v>1385256</v>
      </c>
      <c r="I386" s="309"/>
      <c r="J386" s="309"/>
      <c r="K386" s="310">
        <v>92.245854698008927</v>
      </c>
      <c r="L386" s="310"/>
    </row>
    <row r="387" spans="1:12" ht="73.5" customHeight="1" x14ac:dyDescent="0.2">
      <c r="A387" s="306" t="s">
        <v>277</v>
      </c>
      <c r="B387" s="307"/>
      <c r="C387" s="450" t="s">
        <v>278</v>
      </c>
      <c r="D387" s="451"/>
      <c r="E387" s="104"/>
      <c r="F387" s="309">
        <v>185000</v>
      </c>
      <c r="G387" s="309"/>
      <c r="H387" s="309">
        <v>185000</v>
      </c>
      <c r="I387" s="309"/>
      <c r="J387" s="309"/>
      <c r="K387" s="310">
        <v>100</v>
      </c>
      <c r="L387" s="310"/>
    </row>
    <row r="388" spans="1:12" ht="55.5" customHeight="1" x14ac:dyDescent="0.2">
      <c r="A388" s="306" t="s">
        <v>279</v>
      </c>
      <c r="B388" s="307"/>
      <c r="C388" s="450" t="s">
        <v>280</v>
      </c>
      <c r="D388" s="451"/>
      <c r="E388" s="104"/>
      <c r="F388" s="309">
        <v>185000</v>
      </c>
      <c r="G388" s="309"/>
      <c r="H388" s="309">
        <v>185000</v>
      </c>
      <c r="I388" s="309"/>
      <c r="J388" s="309"/>
      <c r="K388" s="310">
        <v>100</v>
      </c>
      <c r="L388" s="310"/>
    </row>
    <row r="389" spans="1:12" ht="44.25" customHeight="1" x14ac:dyDescent="0.2">
      <c r="A389" s="306" t="s">
        <v>110</v>
      </c>
      <c r="B389" s="307"/>
      <c r="C389" s="450" t="s">
        <v>280</v>
      </c>
      <c r="D389" s="451"/>
      <c r="E389" s="104" t="s">
        <v>111</v>
      </c>
      <c r="F389" s="309">
        <v>185000</v>
      </c>
      <c r="G389" s="309"/>
      <c r="H389" s="309">
        <v>185000</v>
      </c>
      <c r="I389" s="309"/>
      <c r="J389" s="309"/>
      <c r="K389" s="310">
        <v>100</v>
      </c>
      <c r="L389" s="310"/>
    </row>
    <row r="390" spans="1:12" ht="50.25" customHeight="1" x14ac:dyDescent="0.2">
      <c r="A390" s="306" t="s">
        <v>112</v>
      </c>
      <c r="B390" s="307"/>
      <c r="C390" s="450" t="s">
        <v>280</v>
      </c>
      <c r="D390" s="451"/>
      <c r="E390" s="104" t="s">
        <v>113</v>
      </c>
      <c r="F390" s="309">
        <v>185000</v>
      </c>
      <c r="G390" s="309"/>
      <c r="H390" s="309">
        <v>185000</v>
      </c>
      <c r="I390" s="309"/>
      <c r="J390" s="309"/>
      <c r="K390" s="310">
        <v>100</v>
      </c>
      <c r="L390" s="310"/>
    </row>
    <row r="391" spans="1:12" ht="60" customHeight="1" x14ac:dyDescent="0.2">
      <c r="A391" s="420" t="s">
        <v>293</v>
      </c>
      <c r="B391" s="421"/>
      <c r="C391" s="448" t="s">
        <v>294</v>
      </c>
      <c r="D391" s="449"/>
      <c r="E391" s="105"/>
      <c r="F391" s="376">
        <v>16837933.789999999</v>
      </c>
      <c r="G391" s="376"/>
      <c r="H391" s="376">
        <v>6431890.6699999999</v>
      </c>
      <c r="I391" s="376"/>
      <c r="J391" s="376"/>
      <c r="K391" s="422">
        <v>38.198811981431362</v>
      </c>
      <c r="L391" s="422"/>
    </row>
    <row r="392" spans="1:12" ht="57" customHeight="1" x14ac:dyDescent="0.2">
      <c r="A392" s="306" t="s">
        <v>295</v>
      </c>
      <c r="B392" s="307"/>
      <c r="C392" s="450" t="s">
        <v>296</v>
      </c>
      <c r="D392" s="451"/>
      <c r="E392" s="104"/>
      <c r="F392" s="309">
        <v>16837933.789999999</v>
      </c>
      <c r="G392" s="309"/>
      <c r="H392" s="309">
        <v>6431890.6699999999</v>
      </c>
      <c r="I392" s="309"/>
      <c r="J392" s="309"/>
      <c r="K392" s="310">
        <v>38.198811981431362</v>
      </c>
      <c r="L392" s="310"/>
    </row>
    <row r="393" spans="1:12" ht="39.75" customHeight="1" x14ac:dyDescent="0.2">
      <c r="A393" s="306" t="s">
        <v>297</v>
      </c>
      <c r="B393" s="307"/>
      <c r="C393" s="450" t="s">
        <v>298</v>
      </c>
      <c r="D393" s="451"/>
      <c r="E393" s="104"/>
      <c r="F393" s="309">
        <v>1851625.04</v>
      </c>
      <c r="G393" s="309"/>
      <c r="H393" s="309">
        <v>1851625.04</v>
      </c>
      <c r="I393" s="309"/>
      <c r="J393" s="309"/>
      <c r="K393" s="310">
        <v>100</v>
      </c>
      <c r="L393" s="310"/>
    </row>
    <row r="394" spans="1:12" ht="75" customHeight="1" x14ac:dyDescent="0.2">
      <c r="A394" s="306" t="s">
        <v>94</v>
      </c>
      <c r="B394" s="307"/>
      <c r="C394" s="450" t="s">
        <v>298</v>
      </c>
      <c r="D394" s="451"/>
      <c r="E394" s="104" t="s">
        <v>95</v>
      </c>
      <c r="F394" s="309">
        <v>53517.4</v>
      </c>
      <c r="G394" s="309"/>
      <c r="H394" s="309">
        <v>53517.4</v>
      </c>
      <c r="I394" s="309"/>
      <c r="J394" s="309"/>
      <c r="K394" s="310">
        <v>100</v>
      </c>
      <c r="L394" s="310"/>
    </row>
    <row r="395" spans="1:12" ht="43.5" customHeight="1" x14ac:dyDescent="0.2">
      <c r="A395" s="306" t="s">
        <v>209</v>
      </c>
      <c r="B395" s="307"/>
      <c r="C395" s="450" t="s">
        <v>298</v>
      </c>
      <c r="D395" s="451"/>
      <c r="E395" s="104" t="s">
        <v>210</v>
      </c>
      <c r="F395" s="309">
        <v>53517.4</v>
      </c>
      <c r="G395" s="309"/>
      <c r="H395" s="309">
        <v>53517.4</v>
      </c>
      <c r="I395" s="309"/>
      <c r="J395" s="309"/>
      <c r="K395" s="310">
        <v>100</v>
      </c>
      <c r="L395" s="310"/>
    </row>
    <row r="396" spans="1:12" ht="42" customHeight="1" x14ac:dyDescent="0.2">
      <c r="A396" s="306" t="s">
        <v>110</v>
      </c>
      <c r="B396" s="307"/>
      <c r="C396" s="450" t="s">
        <v>298</v>
      </c>
      <c r="D396" s="451"/>
      <c r="E396" s="104" t="s">
        <v>111</v>
      </c>
      <c r="F396" s="309">
        <v>595727.64</v>
      </c>
      <c r="G396" s="309"/>
      <c r="H396" s="309">
        <v>595727.64</v>
      </c>
      <c r="I396" s="309"/>
      <c r="J396" s="309"/>
      <c r="K396" s="310">
        <v>100</v>
      </c>
      <c r="L396" s="310"/>
    </row>
    <row r="397" spans="1:12" ht="54" customHeight="1" x14ac:dyDescent="0.2">
      <c r="A397" s="306" t="s">
        <v>112</v>
      </c>
      <c r="B397" s="307"/>
      <c r="C397" s="450" t="s">
        <v>298</v>
      </c>
      <c r="D397" s="451"/>
      <c r="E397" s="104" t="s">
        <v>113</v>
      </c>
      <c r="F397" s="309">
        <v>595727.64</v>
      </c>
      <c r="G397" s="309"/>
      <c r="H397" s="309">
        <v>595727.64</v>
      </c>
      <c r="I397" s="309"/>
      <c r="J397" s="309"/>
      <c r="K397" s="310">
        <v>100</v>
      </c>
      <c r="L397" s="310"/>
    </row>
    <row r="398" spans="1:12" ht="42" customHeight="1" x14ac:dyDescent="0.2">
      <c r="A398" s="306" t="s">
        <v>147</v>
      </c>
      <c r="B398" s="307"/>
      <c r="C398" s="450" t="s">
        <v>298</v>
      </c>
      <c r="D398" s="451"/>
      <c r="E398" s="104" t="s">
        <v>148</v>
      </c>
      <c r="F398" s="309">
        <v>898380</v>
      </c>
      <c r="G398" s="309"/>
      <c r="H398" s="309">
        <v>898380</v>
      </c>
      <c r="I398" s="309"/>
      <c r="J398" s="309"/>
      <c r="K398" s="310">
        <v>100</v>
      </c>
      <c r="L398" s="310"/>
    </row>
    <row r="399" spans="1:12" ht="37.5" customHeight="1" x14ac:dyDescent="0.2">
      <c r="A399" s="306" t="s">
        <v>299</v>
      </c>
      <c r="B399" s="307"/>
      <c r="C399" s="450" t="s">
        <v>298</v>
      </c>
      <c r="D399" s="451"/>
      <c r="E399" s="104" t="s">
        <v>300</v>
      </c>
      <c r="F399" s="309">
        <v>898380</v>
      </c>
      <c r="G399" s="309"/>
      <c r="H399" s="309">
        <v>898380</v>
      </c>
      <c r="I399" s="309"/>
      <c r="J399" s="309"/>
      <c r="K399" s="310">
        <v>100</v>
      </c>
      <c r="L399" s="310"/>
    </row>
    <row r="400" spans="1:12" ht="61.5" customHeight="1" x14ac:dyDescent="0.2">
      <c r="A400" s="306" t="s">
        <v>215</v>
      </c>
      <c r="B400" s="307"/>
      <c r="C400" s="450" t="s">
        <v>298</v>
      </c>
      <c r="D400" s="451"/>
      <c r="E400" s="104" t="s">
        <v>216</v>
      </c>
      <c r="F400" s="309">
        <v>304000</v>
      </c>
      <c r="G400" s="309"/>
      <c r="H400" s="309">
        <v>304000</v>
      </c>
      <c r="I400" s="309"/>
      <c r="J400" s="309"/>
      <c r="K400" s="310">
        <v>100</v>
      </c>
      <c r="L400" s="310"/>
    </row>
    <row r="401" spans="1:12" ht="45.75" customHeight="1" x14ac:dyDescent="0.2">
      <c r="A401" s="306" t="s">
        <v>231</v>
      </c>
      <c r="B401" s="307"/>
      <c r="C401" s="450" t="s">
        <v>298</v>
      </c>
      <c r="D401" s="451"/>
      <c r="E401" s="104" t="s">
        <v>232</v>
      </c>
      <c r="F401" s="309">
        <v>304000</v>
      </c>
      <c r="G401" s="309"/>
      <c r="H401" s="309">
        <v>304000</v>
      </c>
      <c r="I401" s="309"/>
      <c r="J401" s="309"/>
      <c r="K401" s="310">
        <v>100</v>
      </c>
      <c r="L401" s="310"/>
    </row>
    <row r="402" spans="1:12" ht="96" customHeight="1" x14ac:dyDescent="0.2">
      <c r="A402" s="306" t="s">
        <v>301</v>
      </c>
      <c r="B402" s="307"/>
      <c r="C402" s="450" t="s">
        <v>302</v>
      </c>
      <c r="D402" s="451"/>
      <c r="E402" s="104"/>
      <c r="F402" s="309">
        <v>14986308.75</v>
      </c>
      <c r="G402" s="309"/>
      <c r="H402" s="309">
        <v>4580265.63</v>
      </c>
      <c r="I402" s="309"/>
      <c r="J402" s="309"/>
      <c r="K402" s="310">
        <v>30.563000578778276</v>
      </c>
      <c r="L402" s="310"/>
    </row>
    <row r="403" spans="1:12" ht="44.25" customHeight="1" x14ac:dyDescent="0.2">
      <c r="A403" s="306" t="s">
        <v>303</v>
      </c>
      <c r="B403" s="307"/>
      <c r="C403" s="450" t="s">
        <v>302</v>
      </c>
      <c r="D403" s="451"/>
      <c r="E403" s="104" t="s">
        <v>304</v>
      </c>
      <c r="F403" s="309">
        <v>14986308.75</v>
      </c>
      <c r="G403" s="309"/>
      <c r="H403" s="309">
        <v>4580265.63</v>
      </c>
      <c r="I403" s="309"/>
      <c r="J403" s="309"/>
      <c r="K403" s="310">
        <v>30.563000578778276</v>
      </c>
      <c r="L403" s="310"/>
    </row>
    <row r="404" spans="1:12" ht="33.75" customHeight="1" x14ac:dyDescent="0.2">
      <c r="A404" s="306" t="s">
        <v>305</v>
      </c>
      <c r="B404" s="307"/>
      <c r="C404" s="450" t="s">
        <v>302</v>
      </c>
      <c r="D404" s="451"/>
      <c r="E404" s="104" t="s">
        <v>306</v>
      </c>
      <c r="F404" s="309">
        <v>14986308.75</v>
      </c>
      <c r="G404" s="309"/>
      <c r="H404" s="309">
        <v>4580265.63</v>
      </c>
      <c r="I404" s="309"/>
      <c r="J404" s="309"/>
      <c r="K404" s="310">
        <v>30.563000578778276</v>
      </c>
      <c r="L404" s="310"/>
    </row>
    <row r="405" spans="1:12" ht="72.75" customHeight="1" x14ac:dyDescent="0.2">
      <c r="A405" s="420" t="s">
        <v>307</v>
      </c>
      <c r="B405" s="421"/>
      <c r="C405" s="448" t="s">
        <v>308</v>
      </c>
      <c r="D405" s="449"/>
      <c r="E405" s="105"/>
      <c r="F405" s="376">
        <v>4229076.04</v>
      </c>
      <c r="G405" s="376"/>
      <c r="H405" s="376">
        <v>4229076.04</v>
      </c>
      <c r="I405" s="376"/>
      <c r="J405" s="376"/>
      <c r="K405" s="422">
        <v>100</v>
      </c>
      <c r="L405" s="422"/>
    </row>
    <row r="406" spans="1:12" ht="64.5" customHeight="1" x14ac:dyDescent="0.2">
      <c r="A406" s="306" t="s">
        <v>309</v>
      </c>
      <c r="B406" s="307"/>
      <c r="C406" s="450" t="s">
        <v>310</v>
      </c>
      <c r="D406" s="451"/>
      <c r="E406" s="104"/>
      <c r="F406" s="309">
        <v>4229076.04</v>
      </c>
      <c r="G406" s="309"/>
      <c r="H406" s="309">
        <v>4229076.04</v>
      </c>
      <c r="I406" s="309"/>
      <c r="J406" s="309"/>
      <c r="K406" s="310">
        <v>100</v>
      </c>
      <c r="L406" s="310"/>
    </row>
    <row r="407" spans="1:12" ht="53.25" customHeight="1" x14ac:dyDescent="0.2">
      <c r="A407" s="306" t="s">
        <v>311</v>
      </c>
      <c r="B407" s="307"/>
      <c r="C407" s="450" t="s">
        <v>312</v>
      </c>
      <c r="D407" s="451"/>
      <c r="E407" s="104"/>
      <c r="F407" s="309">
        <v>4229076.04</v>
      </c>
      <c r="G407" s="309"/>
      <c r="H407" s="309">
        <v>4229076.04</v>
      </c>
      <c r="I407" s="309"/>
      <c r="J407" s="309"/>
      <c r="K407" s="310">
        <v>100</v>
      </c>
      <c r="L407" s="310"/>
    </row>
    <row r="408" spans="1:12" ht="49.5" customHeight="1" x14ac:dyDescent="0.2">
      <c r="A408" s="306" t="s">
        <v>110</v>
      </c>
      <c r="B408" s="307"/>
      <c r="C408" s="450" t="s">
        <v>312</v>
      </c>
      <c r="D408" s="451"/>
      <c r="E408" s="104" t="s">
        <v>111</v>
      </c>
      <c r="F408" s="309">
        <v>4229076.04</v>
      </c>
      <c r="G408" s="309"/>
      <c r="H408" s="309">
        <v>4229076.04</v>
      </c>
      <c r="I408" s="309"/>
      <c r="J408" s="309"/>
      <c r="K408" s="310">
        <v>100</v>
      </c>
      <c r="L408" s="310"/>
    </row>
    <row r="409" spans="1:12" ht="86.25" customHeight="1" x14ac:dyDescent="0.2">
      <c r="A409" s="306" t="s">
        <v>112</v>
      </c>
      <c r="B409" s="307"/>
      <c r="C409" s="450" t="s">
        <v>312</v>
      </c>
      <c r="D409" s="451"/>
      <c r="E409" s="104" t="s">
        <v>113</v>
      </c>
      <c r="F409" s="309">
        <v>4229076.04</v>
      </c>
      <c r="G409" s="309"/>
      <c r="H409" s="309">
        <v>4229076.04</v>
      </c>
      <c r="I409" s="309"/>
      <c r="J409" s="309"/>
      <c r="K409" s="310">
        <v>100</v>
      </c>
      <c r="L409" s="310"/>
    </row>
    <row r="410" spans="1:12" ht="46.5" customHeight="1" x14ac:dyDescent="0.2">
      <c r="A410" s="420" t="s">
        <v>88</v>
      </c>
      <c r="B410" s="421"/>
      <c r="C410" s="448" t="s">
        <v>313</v>
      </c>
      <c r="D410" s="449"/>
      <c r="E410" s="105"/>
      <c r="F410" s="376">
        <v>49007645.600000001</v>
      </c>
      <c r="G410" s="376"/>
      <c r="H410" s="376">
        <v>48956042.310000002</v>
      </c>
      <c r="I410" s="376"/>
      <c r="J410" s="376"/>
      <c r="K410" s="422">
        <v>99.89470359294306</v>
      </c>
      <c r="L410" s="422"/>
    </row>
    <row r="411" spans="1:12" ht="53.25" customHeight="1" x14ac:dyDescent="0.2">
      <c r="A411" s="306" t="s">
        <v>90</v>
      </c>
      <c r="B411" s="307"/>
      <c r="C411" s="450" t="s">
        <v>314</v>
      </c>
      <c r="D411" s="451"/>
      <c r="E411" s="104"/>
      <c r="F411" s="309">
        <v>49007645.600000001</v>
      </c>
      <c r="G411" s="309"/>
      <c r="H411" s="309">
        <v>48956042.310000002</v>
      </c>
      <c r="I411" s="309"/>
      <c r="J411" s="309"/>
      <c r="K411" s="310">
        <v>99.89470359294306</v>
      </c>
      <c r="L411" s="310"/>
    </row>
    <row r="412" spans="1:12" ht="47.25" customHeight="1" x14ac:dyDescent="0.2">
      <c r="A412" s="306" t="s">
        <v>315</v>
      </c>
      <c r="B412" s="307"/>
      <c r="C412" s="450" t="s">
        <v>316</v>
      </c>
      <c r="D412" s="451"/>
      <c r="E412" s="104"/>
      <c r="F412" s="309">
        <v>49007645.600000001</v>
      </c>
      <c r="G412" s="309"/>
      <c r="H412" s="309">
        <v>48956042.310000002</v>
      </c>
      <c r="I412" s="309"/>
      <c r="J412" s="309"/>
      <c r="K412" s="310">
        <v>99.89470359294306</v>
      </c>
      <c r="L412" s="310"/>
    </row>
    <row r="413" spans="1:12" ht="78" customHeight="1" x14ac:dyDescent="0.2">
      <c r="A413" s="306" t="s">
        <v>94</v>
      </c>
      <c r="B413" s="307"/>
      <c r="C413" s="450" t="s">
        <v>316</v>
      </c>
      <c r="D413" s="451"/>
      <c r="E413" s="104" t="s">
        <v>95</v>
      </c>
      <c r="F413" s="309">
        <v>49004923.600000001</v>
      </c>
      <c r="G413" s="309"/>
      <c r="H413" s="309">
        <v>48953320.310000002</v>
      </c>
      <c r="I413" s="309"/>
      <c r="J413" s="309"/>
      <c r="K413" s="310">
        <v>99.894697744207889</v>
      </c>
      <c r="L413" s="310"/>
    </row>
    <row r="414" spans="1:12" ht="31.5" customHeight="1" x14ac:dyDescent="0.2">
      <c r="A414" s="306" t="s">
        <v>209</v>
      </c>
      <c r="B414" s="307"/>
      <c r="C414" s="450" t="s">
        <v>316</v>
      </c>
      <c r="D414" s="451"/>
      <c r="E414" s="104" t="s">
        <v>210</v>
      </c>
      <c r="F414" s="309">
        <v>49004923.600000001</v>
      </c>
      <c r="G414" s="309"/>
      <c r="H414" s="309">
        <v>48953320.310000002</v>
      </c>
      <c r="I414" s="309"/>
      <c r="J414" s="309"/>
      <c r="K414" s="310">
        <v>99.894697744207889</v>
      </c>
      <c r="L414" s="310"/>
    </row>
    <row r="415" spans="1:12" ht="24" customHeight="1" x14ac:dyDescent="0.2">
      <c r="A415" s="306" t="s">
        <v>151</v>
      </c>
      <c r="B415" s="307"/>
      <c r="C415" s="450" t="s">
        <v>316</v>
      </c>
      <c r="D415" s="451"/>
      <c r="E415" s="104" t="s">
        <v>152</v>
      </c>
      <c r="F415" s="309">
        <v>2722</v>
      </c>
      <c r="G415" s="309"/>
      <c r="H415" s="309">
        <v>2722</v>
      </c>
      <c r="I415" s="309"/>
      <c r="J415" s="309"/>
      <c r="K415" s="310">
        <v>100</v>
      </c>
      <c r="L415" s="310"/>
    </row>
    <row r="416" spans="1:12" ht="29.25" customHeight="1" x14ac:dyDescent="0.2">
      <c r="A416" s="306" t="s">
        <v>153</v>
      </c>
      <c r="B416" s="307"/>
      <c r="C416" s="450" t="s">
        <v>316</v>
      </c>
      <c r="D416" s="451"/>
      <c r="E416" s="104" t="s">
        <v>154</v>
      </c>
      <c r="F416" s="309">
        <v>2722</v>
      </c>
      <c r="G416" s="309"/>
      <c r="H416" s="309">
        <v>2722</v>
      </c>
      <c r="I416" s="309"/>
      <c r="J416" s="309"/>
      <c r="K416" s="310">
        <v>100</v>
      </c>
      <c r="L416" s="310"/>
    </row>
    <row r="417" spans="1:12" ht="48" customHeight="1" x14ac:dyDescent="0.2">
      <c r="A417" s="423" t="s">
        <v>131</v>
      </c>
      <c r="B417" s="424"/>
      <c r="C417" s="454" t="s">
        <v>132</v>
      </c>
      <c r="D417" s="455"/>
      <c r="E417" s="106"/>
      <c r="F417" s="353">
        <v>147217200</v>
      </c>
      <c r="G417" s="353"/>
      <c r="H417" s="353">
        <v>147066886.27000001</v>
      </c>
      <c r="I417" s="353"/>
      <c r="J417" s="353"/>
      <c r="K417" s="425">
        <v>99.897896624850915</v>
      </c>
      <c r="L417" s="425"/>
    </row>
    <row r="418" spans="1:12" ht="42.75" customHeight="1" x14ac:dyDescent="0.2">
      <c r="A418" s="420" t="s">
        <v>133</v>
      </c>
      <c r="B418" s="421"/>
      <c r="C418" s="448" t="s">
        <v>134</v>
      </c>
      <c r="D418" s="449"/>
      <c r="E418" s="105"/>
      <c r="F418" s="376">
        <v>996000</v>
      </c>
      <c r="G418" s="376"/>
      <c r="H418" s="376">
        <v>846663.43</v>
      </c>
      <c r="I418" s="376"/>
      <c r="J418" s="376"/>
      <c r="K418" s="422">
        <v>85.006368473895591</v>
      </c>
      <c r="L418" s="422"/>
    </row>
    <row r="419" spans="1:12" ht="54.75" customHeight="1" x14ac:dyDescent="0.2">
      <c r="A419" s="306" t="s">
        <v>135</v>
      </c>
      <c r="B419" s="307"/>
      <c r="C419" s="450" t="s">
        <v>136</v>
      </c>
      <c r="D419" s="451"/>
      <c r="E419" s="104"/>
      <c r="F419" s="309">
        <v>996000</v>
      </c>
      <c r="G419" s="309"/>
      <c r="H419" s="309">
        <v>846663.43</v>
      </c>
      <c r="I419" s="309"/>
      <c r="J419" s="309"/>
      <c r="K419" s="310">
        <v>85.006368473895591</v>
      </c>
      <c r="L419" s="310"/>
    </row>
    <row r="420" spans="1:12" ht="232.5" customHeight="1" x14ac:dyDescent="0.2">
      <c r="A420" s="306" t="s">
        <v>137</v>
      </c>
      <c r="B420" s="307"/>
      <c r="C420" s="450" t="s">
        <v>138</v>
      </c>
      <c r="D420" s="451"/>
      <c r="E420" s="104"/>
      <c r="F420" s="330">
        <v>996000</v>
      </c>
      <c r="G420" s="330"/>
      <c r="H420" s="330">
        <v>846663.43</v>
      </c>
      <c r="I420" s="330"/>
      <c r="J420" s="330"/>
      <c r="K420" s="331">
        <v>85.006368473895591</v>
      </c>
      <c r="L420" s="331"/>
    </row>
    <row r="421" spans="1:12" ht="85.5" customHeight="1" x14ac:dyDescent="0.2">
      <c r="A421" s="306" t="s">
        <v>94</v>
      </c>
      <c r="B421" s="307"/>
      <c r="C421" s="450" t="s">
        <v>138</v>
      </c>
      <c r="D421" s="451"/>
      <c r="E421" s="104" t="s">
        <v>95</v>
      </c>
      <c r="F421" s="309">
        <v>865213.24</v>
      </c>
      <c r="G421" s="309"/>
      <c r="H421" s="309">
        <v>827350.97</v>
      </c>
      <c r="I421" s="309"/>
      <c r="J421" s="309"/>
      <c r="K421" s="310">
        <v>95.623937747415894</v>
      </c>
      <c r="L421" s="310"/>
    </row>
    <row r="422" spans="1:12" ht="45" customHeight="1" x14ac:dyDescent="0.2">
      <c r="A422" s="306" t="s">
        <v>96</v>
      </c>
      <c r="B422" s="307"/>
      <c r="C422" s="450" t="s">
        <v>138</v>
      </c>
      <c r="D422" s="451"/>
      <c r="E422" s="104" t="s">
        <v>97</v>
      </c>
      <c r="F422" s="309">
        <v>865213.24</v>
      </c>
      <c r="G422" s="309"/>
      <c r="H422" s="309">
        <v>827350.97</v>
      </c>
      <c r="I422" s="309"/>
      <c r="J422" s="309"/>
      <c r="K422" s="310">
        <v>95.623937747415894</v>
      </c>
      <c r="L422" s="310"/>
    </row>
    <row r="423" spans="1:12" ht="45" customHeight="1" x14ac:dyDescent="0.2">
      <c r="A423" s="306" t="s">
        <v>110</v>
      </c>
      <c r="B423" s="307"/>
      <c r="C423" s="450" t="s">
        <v>138</v>
      </c>
      <c r="D423" s="451"/>
      <c r="E423" s="104" t="s">
        <v>111</v>
      </c>
      <c r="F423" s="309">
        <v>130786.76</v>
      </c>
      <c r="G423" s="309"/>
      <c r="H423" s="309">
        <v>19312.46</v>
      </c>
      <c r="I423" s="309"/>
      <c r="J423" s="309"/>
      <c r="K423" s="310">
        <v>14.766372375919397</v>
      </c>
      <c r="L423" s="310"/>
    </row>
    <row r="424" spans="1:12" ht="45" customHeight="1" x14ac:dyDescent="0.2">
      <c r="A424" s="306" t="s">
        <v>112</v>
      </c>
      <c r="B424" s="307"/>
      <c r="C424" s="450" t="s">
        <v>138</v>
      </c>
      <c r="D424" s="451"/>
      <c r="E424" s="104" t="s">
        <v>113</v>
      </c>
      <c r="F424" s="309">
        <v>130786.76</v>
      </c>
      <c r="G424" s="309"/>
      <c r="H424" s="309">
        <v>19312.46</v>
      </c>
      <c r="I424" s="309"/>
      <c r="J424" s="309"/>
      <c r="K424" s="310">
        <v>14.766372375919397</v>
      </c>
      <c r="L424" s="310"/>
    </row>
    <row r="425" spans="1:12" ht="42" customHeight="1" x14ac:dyDescent="0.2">
      <c r="A425" s="420" t="s">
        <v>872</v>
      </c>
      <c r="B425" s="421"/>
      <c r="C425" s="448" t="s">
        <v>873</v>
      </c>
      <c r="D425" s="449"/>
      <c r="E425" s="105"/>
      <c r="F425" s="376">
        <v>10960200</v>
      </c>
      <c r="G425" s="376"/>
      <c r="H425" s="376">
        <v>10959996.6</v>
      </c>
      <c r="I425" s="376"/>
      <c r="J425" s="376"/>
      <c r="K425" s="422">
        <v>99.998144194448997</v>
      </c>
      <c r="L425" s="422"/>
    </row>
    <row r="426" spans="1:12" ht="83.25" customHeight="1" x14ac:dyDescent="0.2">
      <c r="A426" s="306" t="s">
        <v>874</v>
      </c>
      <c r="B426" s="307"/>
      <c r="C426" s="450" t="s">
        <v>875</v>
      </c>
      <c r="D426" s="451"/>
      <c r="E426" s="104"/>
      <c r="F426" s="309">
        <v>10960200</v>
      </c>
      <c r="G426" s="309"/>
      <c r="H426" s="309">
        <v>10959996.6</v>
      </c>
      <c r="I426" s="309"/>
      <c r="J426" s="309"/>
      <c r="K426" s="310">
        <v>99.998144194448997</v>
      </c>
      <c r="L426" s="310"/>
    </row>
    <row r="427" spans="1:12" ht="51" customHeight="1" x14ac:dyDescent="0.2">
      <c r="A427" s="306" t="s">
        <v>876</v>
      </c>
      <c r="B427" s="307"/>
      <c r="C427" s="450" t="s">
        <v>877</v>
      </c>
      <c r="D427" s="451"/>
      <c r="E427" s="104"/>
      <c r="F427" s="309">
        <v>10960200</v>
      </c>
      <c r="G427" s="309"/>
      <c r="H427" s="309">
        <v>10959996.6</v>
      </c>
      <c r="I427" s="309"/>
      <c r="J427" s="309"/>
      <c r="K427" s="310">
        <v>99.998144194448997</v>
      </c>
      <c r="L427" s="310"/>
    </row>
    <row r="428" spans="1:12" ht="29.25" customHeight="1" x14ac:dyDescent="0.2">
      <c r="A428" s="306" t="s">
        <v>147</v>
      </c>
      <c r="B428" s="307"/>
      <c r="C428" s="450" t="s">
        <v>877</v>
      </c>
      <c r="D428" s="451"/>
      <c r="E428" s="104" t="s">
        <v>148</v>
      </c>
      <c r="F428" s="309">
        <v>10960200</v>
      </c>
      <c r="G428" s="309"/>
      <c r="H428" s="309">
        <v>10959996.6</v>
      </c>
      <c r="I428" s="309"/>
      <c r="J428" s="309"/>
      <c r="K428" s="310">
        <v>99.998144194448997</v>
      </c>
      <c r="L428" s="310"/>
    </row>
    <row r="429" spans="1:12" ht="50.25" customHeight="1" x14ac:dyDescent="0.2">
      <c r="A429" s="306" t="s">
        <v>157</v>
      </c>
      <c r="B429" s="307"/>
      <c r="C429" s="450" t="s">
        <v>877</v>
      </c>
      <c r="D429" s="451"/>
      <c r="E429" s="104" t="s">
        <v>158</v>
      </c>
      <c r="F429" s="309">
        <v>10960200</v>
      </c>
      <c r="G429" s="309"/>
      <c r="H429" s="309">
        <v>10959996.6</v>
      </c>
      <c r="I429" s="309"/>
      <c r="J429" s="309"/>
      <c r="K429" s="310">
        <v>99.998144194448997</v>
      </c>
      <c r="L429" s="310"/>
    </row>
    <row r="430" spans="1:12" ht="77.25" customHeight="1" x14ac:dyDescent="0.2">
      <c r="A430" s="420" t="s">
        <v>878</v>
      </c>
      <c r="B430" s="421"/>
      <c r="C430" s="448" t="s">
        <v>879</v>
      </c>
      <c r="D430" s="449"/>
      <c r="E430" s="105"/>
      <c r="F430" s="376">
        <v>135261000</v>
      </c>
      <c r="G430" s="376"/>
      <c r="H430" s="376">
        <v>135260226.24000001</v>
      </c>
      <c r="I430" s="376"/>
      <c r="J430" s="376"/>
      <c r="K430" s="422">
        <v>99.999427950406997</v>
      </c>
      <c r="L430" s="422"/>
    </row>
    <row r="431" spans="1:12" ht="83.25" customHeight="1" x14ac:dyDescent="0.2">
      <c r="A431" s="306" t="s">
        <v>880</v>
      </c>
      <c r="B431" s="307"/>
      <c r="C431" s="450" t="s">
        <v>881</v>
      </c>
      <c r="D431" s="451"/>
      <c r="E431" s="104"/>
      <c r="F431" s="309">
        <v>135261000</v>
      </c>
      <c r="G431" s="309"/>
      <c r="H431" s="330">
        <v>135260226.24000001</v>
      </c>
      <c r="I431" s="330"/>
      <c r="J431" s="330"/>
      <c r="K431" s="310">
        <v>99.999427950406997</v>
      </c>
      <c r="L431" s="310"/>
    </row>
    <row r="432" spans="1:12" ht="69.75" customHeight="1" x14ac:dyDescent="0.2">
      <c r="A432" s="306" t="s">
        <v>882</v>
      </c>
      <c r="B432" s="307"/>
      <c r="C432" s="450" t="s">
        <v>883</v>
      </c>
      <c r="D432" s="451"/>
      <c r="E432" s="104"/>
      <c r="F432" s="309">
        <v>135261000</v>
      </c>
      <c r="G432" s="309"/>
      <c r="H432" s="309">
        <v>135260226.24000001</v>
      </c>
      <c r="I432" s="309"/>
      <c r="J432" s="309"/>
      <c r="K432" s="310">
        <v>99.999427950406997</v>
      </c>
      <c r="L432" s="310"/>
    </row>
    <row r="433" spans="1:12" ht="47.25" customHeight="1" x14ac:dyDescent="0.2">
      <c r="A433" s="306" t="s">
        <v>147</v>
      </c>
      <c r="B433" s="307"/>
      <c r="C433" s="450" t="s">
        <v>883</v>
      </c>
      <c r="D433" s="451"/>
      <c r="E433" s="104" t="s">
        <v>148</v>
      </c>
      <c r="F433" s="309">
        <v>79938573</v>
      </c>
      <c r="G433" s="309"/>
      <c r="H433" s="309">
        <v>79938573</v>
      </c>
      <c r="I433" s="309"/>
      <c r="J433" s="309"/>
      <c r="K433" s="310">
        <v>100</v>
      </c>
      <c r="L433" s="310"/>
    </row>
    <row r="434" spans="1:12" ht="42.75" customHeight="1" x14ac:dyDescent="0.2">
      <c r="A434" s="306" t="s">
        <v>157</v>
      </c>
      <c r="B434" s="307"/>
      <c r="C434" s="450" t="s">
        <v>883</v>
      </c>
      <c r="D434" s="451"/>
      <c r="E434" s="104" t="s">
        <v>158</v>
      </c>
      <c r="F434" s="309">
        <v>79938573</v>
      </c>
      <c r="G434" s="309"/>
      <c r="H434" s="309">
        <v>79938573</v>
      </c>
      <c r="I434" s="309"/>
      <c r="J434" s="309"/>
      <c r="K434" s="310">
        <v>100</v>
      </c>
      <c r="L434" s="310"/>
    </row>
    <row r="435" spans="1:12" ht="53.25" customHeight="1" x14ac:dyDescent="0.2">
      <c r="A435" s="306" t="s">
        <v>303</v>
      </c>
      <c r="B435" s="307"/>
      <c r="C435" s="450" t="s">
        <v>883</v>
      </c>
      <c r="D435" s="451"/>
      <c r="E435" s="104" t="s">
        <v>304</v>
      </c>
      <c r="F435" s="309">
        <v>55322427</v>
      </c>
      <c r="G435" s="309"/>
      <c r="H435" s="309">
        <v>55321653.240000002</v>
      </c>
      <c r="I435" s="309"/>
      <c r="J435" s="309"/>
      <c r="K435" s="310">
        <v>99.998601362879469</v>
      </c>
      <c r="L435" s="310"/>
    </row>
    <row r="436" spans="1:12" ht="33.75" customHeight="1" x14ac:dyDescent="0.2">
      <c r="A436" s="306" t="s">
        <v>305</v>
      </c>
      <c r="B436" s="307"/>
      <c r="C436" s="450" t="s">
        <v>883</v>
      </c>
      <c r="D436" s="451"/>
      <c r="E436" s="104" t="s">
        <v>306</v>
      </c>
      <c r="F436" s="309">
        <v>55322427</v>
      </c>
      <c r="G436" s="309"/>
      <c r="H436" s="309">
        <v>55321653.240000002</v>
      </c>
      <c r="I436" s="309"/>
      <c r="J436" s="309"/>
      <c r="K436" s="310">
        <v>99.998601362879469</v>
      </c>
      <c r="L436" s="310"/>
    </row>
    <row r="437" spans="1:12" ht="61.5" customHeight="1" x14ac:dyDescent="0.2">
      <c r="A437" s="423" t="s">
        <v>460</v>
      </c>
      <c r="B437" s="424"/>
      <c r="C437" s="454" t="s">
        <v>461</v>
      </c>
      <c r="D437" s="455"/>
      <c r="E437" s="106"/>
      <c r="F437" s="353">
        <v>278921689.87</v>
      </c>
      <c r="G437" s="353"/>
      <c r="H437" s="353">
        <v>270254222.07999998</v>
      </c>
      <c r="I437" s="353"/>
      <c r="J437" s="353"/>
      <c r="K437" s="425">
        <v>96.892508505150772</v>
      </c>
      <c r="L437" s="425"/>
    </row>
    <row r="438" spans="1:12" ht="35.25" customHeight="1" x14ac:dyDescent="0.2">
      <c r="A438" s="420" t="s">
        <v>483</v>
      </c>
      <c r="B438" s="421"/>
      <c r="C438" s="448" t="s">
        <v>484</v>
      </c>
      <c r="D438" s="449"/>
      <c r="E438" s="105"/>
      <c r="F438" s="376">
        <v>121664522.05</v>
      </c>
      <c r="G438" s="376"/>
      <c r="H438" s="376">
        <v>120917756.69</v>
      </c>
      <c r="I438" s="376"/>
      <c r="J438" s="376"/>
      <c r="K438" s="422">
        <v>99.386209432776866</v>
      </c>
      <c r="L438" s="422"/>
    </row>
    <row r="439" spans="1:12" ht="85.5" customHeight="1" x14ac:dyDescent="0.2">
      <c r="A439" s="306" t="s">
        <v>485</v>
      </c>
      <c r="B439" s="307"/>
      <c r="C439" s="450" t="s">
        <v>486</v>
      </c>
      <c r="D439" s="451"/>
      <c r="E439" s="104"/>
      <c r="F439" s="309">
        <v>493972.05</v>
      </c>
      <c r="G439" s="309"/>
      <c r="H439" s="309">
        <v>493972.05</v>
      </c>
      <c r="I439" s="309"/>
      <c r="J439" s="309"/>
      <c r="K439" s="310">
        <v>100</v>
      </c>
      <c r="L439" s="310"/>
    </row>
    <row r="440" spans="1:12" ht="63.75" customHeight="1" x14ac:dyDescent="0.2">
      <c r="A440" s="306" t="s">
        <v>487</v>
      </c>
      <c r="B440" s="307"/>
      <c r="C440" s="450" t="s">
        <v>488</v>
      </c>
      <c r="D440" s="451"/>
      <c r="E440" s="104"/>
      <c r="F440" s="309">
        <v>32124.04</v>
      </c>
      <c r="G440" s="309"/>
      <c r="H440" s="309">
        <v>32124.04</v>
      </c>
      <c r="I440" s="309"/>
      <c r="J440" s="309"/>
      <c r="K440" s="310">
        <v>100</v>
      </c>
      <c r="L440" s="310"/>
    </row>
    <row r="441" spans="1:12" ht="42" customHeight="1" x14ac:dyDescent="0.2">
      <c r="A441" s="306" t="s">
        <v>303</v>
      </c>
      <c r="B441" s="307"/>
      <c r="C441" s="450" t="s">
        <v>488</v>
      </c>
      <c r="D441" s="451"/>
      <c r="E441" s="104" t="s">
        <v>304</v>
      </c>
      <c r="F441" s="309">
        <v>32124.04</v>
      </c>
      <c r="G441" s="309"/>
      <c r="H441" s="309">
        <v>32124.04</v>
      </c>
      <c r="I441" s="309"/>
      <c r="J441" s="309"/>
      <c r="K441" s="310">
        <v>100</v>
      </c>
      <c r="L441" s="310"/>
    </row>
    <row r="442" spans="1:12" ht="33.75" customHeight="1" x14ac:dyDescent="0.2">
      <c r="A442" s="306" t="s">
        <v>305</v>
      </c>
      <c r="B442" s="307"/>
      <c r="C442" s="450" t="s">
        <v>488</v>
      </c>
      <c r="D442" s="451"/>
      <c r="E442" s="104" t="s">
        <v>306</v>
      </c>
      <c r="F442" s="309">
        <v>32124.04</v>
      </c>
      <c r="G442" s="309"/>
      <c r="H442" s="309">
        <v>32124.04</v>
      </c>
      <c r="I442" s="309"/>
      <c r="J442" s="309"/>
      <c r="K442" s="310">
        <v>100</v>
      </c>
      <c r="L442" s="310"/>
    </row>
    <row r="443" spans="1:12" ht="42.75" customHeight="1" x14ac:dyDescent="0.2">
      <c r="A443" s="306" t="s">
        <v>489</v>
      </c>
      <c r="B443" s="307"/>
      <c r="C443" s="450" t="s">
        <v>490</v>
      </c>
      <c r="D443" s="451"/>
      <c r="E443" s="104"/>
      <c r="F443" s="309">
        <v>461848.01</v>
      </c>
      <c r="G443" s="309"/>
      <c r="H443" s="309">
        <v>461848.01</v>
      </c>
      <c r="I443" s="309"/>
      <c r="J443" s="309"/>
      <c r="K443" s="310">
        <v>100</v>
      </c>
      <c r="L443" s="310"/>
    </row>
    <row r="444" spans="1:12" ht="43.5" customHeight="1" x14ac:dyDescent="0.2">
      <c r="A444" s="306" t="s">
        <v>303</v>
      </c>
      <c r="B444" s="307"/>
      <c r="C444" s="450" t="s">
        <v>490</v>
      </c>
      <c r="D444" s="451"/>
      <c r="E444" s="104" t="s">
        <v>304</v>
      </c>
      <c r="F444" s="309">
        <v>461848.01</v>
      </c>
      <c r="G444" s="309"/>
      <c r="H444" s="309">
        <v>461848.01</v>
      </c>
      <c r="I444" s="309"/>
      <c r="J444" s="309"/>
      <c r="K444" s="310">
        <v>100</v>
      </c>
      <c r="L444" s="310"/>
    </row>
    <row r="445" spans="1:12" ht="34.5" customHeight="1" x14ac:dyDescent="0.2">
      <c r="A445" s="306" t="s">
        <v>305</v>
      </c>
      <c r="B445" s="307"/>
      <c r="C445" s="450" t="s">
        <v>490</v>
      </c>
      <c r="D445" s="451"/>
      <c r="E445" s="104" t="s">
        <v>306</v>
      </c>
      <c r="F445" s="309">
        <v>461848.01</v>
      </c>
      <c r="G445" s="309"/>
      <c r="H445" s="309">
        <v>461848.01</v>
      </c>
      <c r="I445" s="309"/>
      <c r="J445" s="309"/>
      <c r="K445" s="310">
        <v>100</v>
      </c>
      <c r="L445" s="310"/>
    </row>
    <row r="446" spans="1:12" ht="30.75" customHeight="1" x14ac:dyDescent="0.2">
      <c r="A446" s="306" t="s">
        <v>491</v>
      </c>
      <c r="B446" s="307"/>
      <c r="C446" s="450" t="s">
        <v>492</v>
      </c>
      <c r="D446" s="451"/>
      <c r="E446" s="104"/>
      <c r="F446" s="309">
        <v>121170550</v>
      </c>
      <c r="G446" s="309"/>
      <c r="H446" s="309">
        <v>120423784.64</v>
      </c>
      <c r="I446" s="309"/>
      <c r="J446" s="309"/>
      <c r="K446" s="310">
        <v>99.383707212684939</v>
      </c>
      <c r="L446" s="310"/>
    </row>
    <row r="447" spans="1:12" ht="43.5" customHeight="1" x14ac:dyDescent="0.2">
      <c r="A447" s="306" t="s">
        <v>493</v>
      </c>
      <c r="B447" s="307"/>
      <c r="C447" s="450" t="s">
        <v>494</v>
      </c>
      <c r="D447" s="451"/>
      <c r="E447" s="104"/>
      <c r="F447" s="309">
        <v>114262050</v>
      </c>
      <c r="G447" s="309"/>
      <c r="H447" s="309">
        <v>114262049.98</v>
      </c>
      <c r="I447" s="309"/>
      <c r="J447" s="309"/>
      <c r="K447" s="310">
        <v>99.999999982496377</v>
      </c>
      <c r="L447" s="310"/>
    </row>
    <row r="448" spans="1:12" ht="47.25" customHeight="1" x14ac:dyDescent="0.2">
      <c r="A448" s="306" t="s">
        <v>303</v>
      </c>
      <c r="B448" s="307"/>
      <c r="C448" s="450" t="s">
        <v>494</v>
      </c>
      <c r="D448" s="451"/>
      <c r="E448" s="104" t="s">
        <v>304</v>
      </c>
      <c r="F448" s="309">
        <v>114262050</v>
      </c>
      <c r="G448" s="309"/>
      <c r="H448" s="309">
        <v>114262049.98</v>
      </c>
      <c r="I448" s="309"/>
      <c r="J448" s="309"/>
      <c r="K448" s="310">
        <v>99.999999982496377</v>
      </c>
      <c r="L448" s="310"/>
    </row>
    <row r="449" spans="1:12" ht="33" customHeight="1" x14ac:dyDescent="0.2">
      <c r="A449" s="306" t="s">
        <v>305</v>
      </c>
      <c r="B449" s="307"/>
      <c r="C449" s="450" t="s">
        <v>494</v>
      </c>
      <c r="D449" s="451"/>
      <c r="E449" s="104" t="s">
        <v>306</v>
      </c>
      <c r="F449" s="309">
        <v>114262050</v>
      </c>
      <c r="G449" s="309"/>
      <c r="H449" s="309">
        <v>114262049.98</v>
      </c>
      <c r="I449" s="309"/>
      <c r="J449" s="309"/>
      <c r="K449" s="310">
        <v>99.999999982496377</v>
      </c>
      <c r="L449" s="310"/>
    </row>
    <row r="450" spans="1:12" ht="43.5" customHeight="1" x14ac:dyDescent="0.2">
      <c r="A450" s="306" t="s">
        <v>493</v>
      </c>
      <c r="B450" s="307"/>
      <c r="C450" s="450" t="s">
        <v>495</v>
      </c>
      <c r="D450" s="451"/>
      <c r="E450" s="104"/>
      <c r="F450" s="309">
        <v>6908500</v>
      </c>
      <c r="G450" s="309"/>
      <c r="H450" s="309">
        <v>6161734.6600000001</v>
      </c>
      <c r="I450" s="309"/>
      <c r="J450" s="309"/>
      <c r="K450" s="310">
        <v>89.190629803864809</v>
      </c>
      <c r="L450" s="310"/>
    </row>
    <row r="451" spans="1:12" ht="42.75" customHeight="1" x14ac:dyDescent="0.2">
      <c r="A451" s="306" t="s">
        <v>303</v>
      </c>
      <c r="B451" s="307"/>
      <c r="C451" s="450" t="s">
        <v>495</v>
      </c>
      <c r="D451" s="451"/>
      <c r="E451" s="104" t="s">
        <v>304</v>
      </c>
      <c r="F451" s="309">
        <v>6908500</v>
      </c>
      <c r="G451" s="309"/>
      <c r="H451" s="309">
        <v>6161734.6600000001</v>
      </c>
      <c r="I451" s="309"/>
      <c r="J451" s="309"/>
      <c r="K451" s="310">
        <v>89.190629803864809</v>
      </c>
      <c r="L451" s="310"/>
    </row>
    <row r="452" spans="1:12" ht="32.25" customHeight="1" x14ac:dyDescent="0.2">
      <c r="A452" s="306" t="s">
        <v>305</v>
      </c>
      <c r="B452" s="307"/>
      <c r="C452" s="450" t="s">
        <v>495</v>
      </c>
      <c r="D452" s="451"/>
      <c r="E452" s="104" t="s">
        <v>306</v>
      </c>
      <c r="F452" s="309">
        <v>6908500</v>
      </c>
      <c r="G452" s="309"/>
      <c r="H452" s="309">
        <v>6161734.6600000001</v>
      </c>
      <c r="I452" s="309"/>
      <c r="J452" s="309"/>
      <c r="K452" s="310">
        <v>89.190629803864809</v>
      </c>
      <c r="L452" s="310"/>
    </row>
    <row r="453" spans="1:12" ht="30.75" customHeight="1" x14ac:dyDescent="0.2">
      <c r="A453" s="420" t="s">
        <v>496</v>
      </c>
      <c r="B453" s="421"/>
      <c r="C453" s="448" t="s">
        <v>497</v>
      </c>
      <c r="D453" s="449"/>
      <c r="E453" s="105"/>
      <c r="F453" s="376">
        <v>66541.88</v>
      </c>
      <c r="G453" s="376"/>
      <c r="H453" s="376">
        <v>66541.88</v>
      </c>
      <c r="I453" s="376"/>
      <c r="J453" s="376"/>
      <c r="K453" s="422">
        <v>100</v>
      </c>
      <c r="L453" s="422"/>
    </row>
    <row r="454" spans="1:12" ht="96.75" customHeight="1" x14ac:dyDescent="0.2">
      <c r="A454" s="306" t="s">
        <v>498</v>
      </c>
      <c r="B454" s="307"/>
      <c r="C454" s="450" t="s">
        <v>499</v>
      </c>
      <c r="D454" s="451"/>
      <c r="E454" s="104"/>
      <c r="F454" s="309">
        <v>66541.88</v>
      </c>
      <c r="G454" s="309"/>
      <c r="H454" s="309">
        <v>66541.88</v>
      </c>
      <c r="I454" s="309"/>
      <c r="J454" s="309"/>
      <c r="K454" s="310">
        <v>100</v>
      </c>
      <c r="L454" s="310"/>
    </row>
    <row r="455" spans="1:12" ht="46.5" customHeight="1" x14ac:dyDescent="0.2">
      <c r="A455" s="306" t="s">
        <v>500</v>
      </c>
      <c r="B455" s="307"/>
      <c r="C455" s="450" t="s">
        <v>501</v>
      </c>
      <c r="D455" s="451"/>
      <c r="E455" s="104"/>
      <c r="F455" s="309">
        <v>66541.88</v>
      </c>
      <c r="G455" s="309"/>
      <c r="H455" s="309">
        <v>66541.88</v>
      </c>
      <c r="I455" s="309"/>
      <c r="J455" s="309"/>
      <c r="K455" s="310">
        <v>100</v>
      </c>
      <c r="L455" s="310"/>
    </row>
    <row r="456" spans="1:12" ht="57.75" customHeight="1" x14ac:dyDescent="0.2">
      <c r="A456" s="306" t="s">
        <v>303</v>
      </c>
      <c r="B456" s="307"/>
      <c r="C456" s="450" t="s">
        <v>501</v>
      </c>
      <c r="D456" s="451"/>
      <c r="E456" s="104" t="s">
        <v>304</v>
      </c>
      <c r="F456" s="309">
        <v>66541.88</v>
      </c>
      <c r="G456" s="309"/>
      <c r="H456" s="309">
        <v>66541.88</v>
      </c>
      <c r="I456" s="309"/>
      <c r="J456" s="309"/>
      <c r="K456" s="310">
        <v>100</v>
      </c>
      <c r="L456" s="310"/>
    </row>
    <row r="457" spans="1:12" ht="36.75" customHeight="1" x14ac:dyDescent="0.2">
      <c r="A457" s="306" t="s">
        <v>305</v>
      </c>
      <c r="B457" s="307"/>
      <c r="C457" s="450" t="s">
        <v>501</v>
      </c>
      <c r="D457" s="451"/>
      <c r="E457" s="104" t="s">
        <v>306</v>
      </c>
      <c r="F457" s="309">
        <v>66541.88</v>
      </c>
      <c r="G457" s="309"/>
      <c r="H457" s="309">
        <v>66541.88</v>
      </c>
      <c r="I457" s="309"/>
      <c r="J457" s="309"/>
      <c r="K457" s="310">
        <v>100</v>
      </c>
      <c r="L457" s="310"/>
    </row>
    <row r="458" spans="1:12" ht="45.75" customHeight="1" x14ac:dyDescent="0.2">
      <c r="A458" s="420" t="s">
        <v>502</v>
      </c>
      <c r="B458" s="421"/>
      <c r="C458" s="448" t="s">
        <v>503</v>
      </c>
      <c r="D458" s="449"/>
      <c r="E458" s="105"/>
      <c r="F458" s="376">
        <v>25902570.27</v>
      </c>
      <c r="G458" s="376"/>
      <c r="H458" s="376">
        <v>18111818.170000002</v>
      </c>
      <c r="I458" s="376"/>
      <c r="J458" s="376"/>
      <c r="K458" s="422">
        <v>69.922860863645113</v>
      </c>
      <c r="L458" s="422"/>
    </row>
    <row r="459" spans="1:12" ht="67.5" customHeight="1" x14ac:dyDescent="0.2">
      <c r="A459" s="306" t="s">
        <v>504</v>
      </c>
      <c r="B459" s="307"/>
      <c r="C459" s="450" t="s">
        <v>505</v>
      </c>
      <c r="D459" s="451"/>
      <c r="E459" s="104"/>
      <c r="F459" s="309">
        <v>16902570.27</v>
      </c>
      <c r="G459" s="309"/>
      <c r="H459" s="309">
        <v>9111818.1699999999</v>
      </c>
      <c r="I459" s="309"/>
      <c r="J459" s="309"/>
      <c r="K459" s="310">
        <v>53.907885158580683</v>
      </c>
      <c r="L459" s="310"/>
    </row>
    <row r="460" spans="1:12" ht="57.75" customHeight="1" x14ac:dyDescent="0.2">
      <c r="A460" s="306" t="s">
        <v>506</v>
      </c>
      <c r="B460" s="307"/>
      <c r="C460" s="450" t="s">
        <v>507</v>
      </c>
      <c r="D460" s="451"/>
      <c r="E460" s="104"/>
      <c r="F460" s="309">
        <v>16902570.27</v>
      </c>
      <c r="G460" s="309"/>
      <c r="H460" s="309">
        <v>9111818.1699999999</v>
      </c>
      <c r="I460" s="309"/>
      <c r="J460" s="309"/>
      <c r="K460" s="310">
        <v>53.907885158580683</v>
      </c>
      <c r="L460" s="310"/>
    </row>
    <row r="461" spans="1:12" ht="48" customHeight="1" x14ac:dyDescent="0.2">
      <c r="A461" s="306" t="s">
        <v>303</v>
      </c>
      <c r="B461" s="307"/>
      <c r="C461" s="450" t="s">
        <v>507</v>
      </c>
      <c r="D461" s="451"/>
      <c r="E461" s="104" t="s">
        <v>304</v>
      </c>
      <c r="F461" s="309">
        <v>16902570.27</v>
      </c>
      <c r="G461" s="309"/>
      <c r="H461" s="309">
        <v>9111818.1699999999</v>
      </c>
      <c r="I461" s="309"/>
      <c r="J461" s="309"/>
      <c r="K461" s="310">
        <v>53.907885158580683</v>
      </c>
      <c r="L461" s="310"/>
    </row>
    <row r="462" spans="1:12" ht="30.75" customHeight="1" x14ac:dyDescent="0.2">
      <c r="A462" s="306" t="s">
        <v>305</v>
      </c>
      <c r="B462" s="307"/>
      <c r="C462" s="450" t="s">
        <v>507</v>
      </c>
      <c r="D462" s="451"/>
      <c r="E462" s="104" t="s">
        <v>306</v>
      </c>
      <c r="F462" s="309">
        <v>16902570.27</v>
      </c>
      <c r="G462" s="309"/>
      <c r="H462" s="309">
        <v>9111818.1699999999</v>
      </c>
      <c r="I462" s="309"/>
      <c r="J462" s="309"/>
      <c r="K462" s="310">
        <v>53.907885158580683</v>
      </c>
      <c r="L462" s="310"/>
    </row>
    <row r="463" spans="1:12" ht="87.75" customHeight="1" x14ac:dyDescent="0.2">
      <c r="A463" s="306" t="s">
        <v>508</v>
      </c>
      <c r="B463" s="307"/>
      <c r="C463" s="450" t="s">
        <v>509</v>
      </c>
      <c r="D463" s="451"/>
      <c r="E463" s="104"/>
      <c r="F463" s="309">
        <v>9000000</v>
      </c>
      <c r="G463" s="309"/>
      <c r="H463" s="309">
        <v>9000000</v>
      </c>
      <c r="I463" s="309"/>
      <c r="J463" s="309"/>
      <c r="K463" s="310">
        <v>100</v>
      </c>
      <c r="L463" s="310"/>
    </row>
    <row r="464" spans="1:12" ht="58.5" customHeight="1" x14ac:dyDescent="0.2">
      <c r="A464" s="306" t="s">
        <v>510</v>
      </c>
      <c r="B464" s="307"/>
      <c r="C464" s="450" t="s">
        <v>511</v>
      </c>
      <c r="D464" s="451"/>
      <c r="E464" s="104"/>
      <c r="F464" s="309">
        <v>9000000</v>
      </c>
      <c r="G464" s="309"/>
      <c r="H464" s="309">
        <v>9000000</v>
      </c>
      <c r="I464" s="309"/>
      <c r="J464" s="309"/>
      <c r="K464" s="310">
        <v>100</v>
      </c>
      <c r="L464" s="310"/>
    </row>
    <row r="465" spans="1:12" ht="44.25" customHeight="1" x14ac:dyDescent="0.2">
      <c r="A465" s="306" t="s">
        <v>110</v>
      </c>
      <c r="B465" s="307"/>
      <c r="C465" s="450" t="s">
        <v>511</v>
      </c>
      <c r="D465" s="451"/>
      <c r="E465" s="104" t="s">
        <v>111</v>
      </c>
      <c r="F465" s="309">
        <v>9000000</v>
      </c>
      <c r="G465" s="309"/>
      <c r="H465" s="309">
        <v>9000000</v>
      </c>
      <c r="I465" s="309"/>
      <c r="J465" s="309"/>
      <c r="K465" s="310">
        <v>100</v>
      </c>
      <c r="L465" s="310"/>
    </row>
    <row r="466" spans="1:12" ht="53.25" customHeight="1" x14ac:dyDescent="0.2">
      <c r="A466" s="306" t="s">
        <v>112</v>
      </c>
      <c r="B466" s="307"/>
      <c r="C466" s="450" t="s">
        <v>511</v>
      </c>
      <c r="D466" s="451"/>
      <c r="E466" s="104" t="s">
        <v>113</v>
      </c>
      <c r="F466" s="309">
        <v>9000000</v>
      </c>
      <c r="G466" s="309"/>
      <c r="H466" s="309">
        <v>9000000</v>
      </c>
      <c r="I466" s="309"/>
      <c r="J466" s="309"/>
      <c r="K466" s="310">
        <v>100</v>
      </c>
      <c r="L466" s="310"/>
    </row>
    <row r="467" spans="1:12" ht="45" customHeight="1" x14ac:dyDescent="0.2">
      <c r="A467" s="420" t="s">
        <v>512</v>
      </c>
      <c r="B467" s="421"/>
      <c r="C467" s="448" t="s">
        <v>513</v>
      </c>
      <c r="D467" s="449"/>
      <c r="E467" s="105"/>
      <c r="F467" s="376">
        <v>14545340.810000001</v>
      </c>
      <c r="G467" s="376"/>
      <c r="H467" s="376">
        <v>14545340.810000001</v>
      </c>
      <c r="I467" s="376"/>
      <c r="J467" s="376"/>
      <c r="K467" s="422">
        <v>100</v>
      </c>
      <c r="L467" s="422"/>
    </row>
    <row r="468" spans="1:12" ht="54" customHeight="1" x14ac:dyDescent="0.2">
      <c r="A468" s="306" t="s">
        <v>514</v>
      </c>
      <c r="B468" s="307"/>
      <c r="C468" s="450" t="s">
        <v>515</v>
      </c>
      <c r="D468" s="451"/>
      <c r="E468" s="104"/>
      <c r="F468" s="309">
        <v>19056.330000000002</v>
      </c>
      <c r="G468" s="309"/>
      <c r="H468" s="309">
        <v>19056.330000000002</v>
      </c>
      <c r="I468" s="309"/>
      <c r="J468" s="309"/>
      <c r="K468" s="310">
        <v>100</v>
      </c>
      <c r="L468" s="310"/>
    </row>
    <row r="469" spans="1:12" ht="54" customHeight="1" x14ac:dyDescent="0.2">
      <c r="A469" s="306" t="s">
        <v>510</v>
      </c>
      <c r="B469" s="307"/>
      <c r="C469" s="450" t="s">
        <v>516</v>
      </c>
      <c r="D469" s="451"/>
      <c r="E469" s="104"/>
      <c r="F469" s="309">
        <v>19056.330000000002</v>
      </c>
      <c r="G469" s="309"/>
      <c r="H469" s="309">
        <v>19056.330000000002</v>
      </c>
      <c r="I469" s="309"/>
      <c r="J469" s="309"/>
      <c r="K469" s="310">
        <v>100</v>
      </c>
      <c r="L469" s="310"/>
    </row>
    <row r="470" spans="1:12" ht="44.25" customHeight="1" x14ac:dyDescent="0.2">
      <c r="A470" s="306" t="s">
        <v>303</v>
      </c>
      <c r="B470" s="307"/>
      <c r="C470" s="450" t="s">
        <v>516</v>
      </c>
      <c r="D470" s="451"/>
      <c r="E470" s="104" t="s">
        <v>304</v>
      </c>
      <c r="F470" s="309">
        <v>19056.330000000002</v>
      </c>
      <c r="G470" s="309"/>
      <c r="H470" s="309">
        <v>19056.330000000002</v>
      </c>
      <c r="I470" s="309"/>
      <c r="J470" s="309"/>
      <c r="K470" s="310">
        <v>100</v>
      </c>
      <c r="L470" s="310"/>
    </row>
    <row r="471" spans="1:12" ht="28.5" customHeight="1" x14ac:dyDescent="0.2">
      <c r="A471" s="306" t="s">
        <v>305</v>
      </c>
      <c r="B471" s="307"/>
      <c r="C471" s="450" t="s">
        <v>516</v>
      </c>
      <c r="D471" s="451"/>
      <c r="E471" s="104" t="s">
        <v>306</v>
      </c>
      <c r="F471" s="309">
        <v>19056.330000000002</v>
      </c>
      <c r="G471" s="309"/>
      <c r="H471" s="309">
        <v>19056.330000000002</v>
      </c>
      <c r="I471" s="309"/>
      <c r="J471" s="309"/>
      <c r="K471" s="310">
        <v>100</v>
      </c>
      <c r="L471" s="310"/>
    </row>
    <row r="472" spans="1:12" ht="43.5" customHeight="1" x14ac:dyDescent="0.2">
      <c r="A472" s="306" t="s">
        <v>517</v>
      </c>
      <c r="B472" s="307"/>
      <c r="C472" s="450" t="s">
        <v>518</v>
      </c>
      <c r="D472" s="451"/>
      <c r="E472" s="104"/>
      <c r="F472" s="309">
        <v>14526284.48</v>
      </c>
      <c r="G472" s="309"/>
      <c r="H472" s="309">
        <v>14526284.48</v>
      </c>
      <c r="I472" s="309"/>
      <c r="J472" s="309"/>
      <c r="K472" s="310">
        <v>100</v>
      </c>
      <c r="L472" s="310"/>
    </row>
    <row r="473" spans="1:12" ht="63" customHeight="1" x14ac:dyDescent="0.2">
      <c r="A473" s="306" t="s">
        <v>519</v>
      </c>
      <c r="B473" s="307"/>
      <c r="C473" s="450" t="s">
        <v>520</v>
      </c>
      <c r="D473" s="451"/>
      <c r="E473" s="104"/>
      <c r="F473" s="309">
        <v>14526284.48</v>
      </c>
      <c r="G473" s="309"/>
      <c r="H473" s="309">
        <v>14526284.48</v>
      </c>
      <c r="I473" s="309"/>
      <c r="J473" s="309"/>
      <c r="K473" s="310">
        <v>100</v>
      </c>
      <c r="L473" s="310"/>
    </row>
    <row r="474" spans="1:12" ht="49.5" customHeight="1" x14ac:dyDescent="0.2">
      <c r="A474" s="306" t="s">
        <v>215</v>
      </c>
      <c r="B474" s="307"/>
      <c r="C474" s="450" t="s">
        <v>520</v>
      </c>
      <c r="D474" s="451"/>
      <c r="E474" s="104" t="s">
        <v>216</v>
      </c>
      <c r="F474" s="309">
        <v>14526284.48</v>
      </c>
      <c r="G474" s="309"/>
      <c r="H474" s="309">
        <v>14526284.48</v>
      </c>
      <c r="I474" s="309"/>
      <c r="J474" s="309"/>
      <c r="K474" s="310">
        <v>100</v>
      </c>
      <c r="L474" s="310"/>
    </row>
    <row r="475" spans="1:12" ht="32.25" customHeight="1" x14ac:dyDescent="0.2">
      <c r="A475" s="306" t="s">
        <v>217</v>
      </c>
      <c r="B475" s="307"/>
      <c r="C475" s="450" t="s">
        <v>520</v>
      </c>
      <c r="D475" s="451"/>
      <c r="E475" s="104" t="s">
        <v>218</v>
      </c>
      <c r="F475" s="309">
        <v>14526284.48</v>
      </c>
      <c r="G475" s="309"/>
      <c r="H475" s="309">
        <v>14526284.48</v>
      </c>
      <c r="I475" s="309"/>
      <c r="J475" s="309"/>
      <c r="K475" s="310">
        <v>100</v>
      </c>
      <c r="L475" s="310"/>
    </row>
    <row r="476" spans="1:12" ht="33" customHeight="1" x14ac:dyDescent="0.2">
      <c r="A476" s="420" t="s">
        <v>88</v>
      </c>
      <c r="B476" s="421"/>
      <c r="C476" s="448" t="s">
        <v>462</v>
      </c>
      <c r="D476" s="449"/>
      <c r="E476" s="105"/>
      <c r="F476" s="376">
        <v>95474714.859999999</v>
      </c>
      <c r="G476" s="376"/>
      <c r="H476" s="376">
        <v>95425302.340000004</v>
      </c>
      <c r="I476" s="376"/>
      <c r="J476" s="376"/>
      <c r="K476" s="422">
        <v>99.948245438520075</v>
      </c>
      <c r="L476" s="422"/>
    </row>
    <row r="477" spans="1:12" ht="54.75" customHeight="1" x14ac:dyDescent="0.2">
      <c r="A477" s="306" t="s">
        <v>90</v>
      </c>
      <c r="B477" s="307"/>
      <c r="C477" s="450" t="s">
        <v>463</v>
      </c>
      <c r="D477" s="451"/>
      <c r="E477" s="104"/>
      <c r="F477" s="309">
        <v>95474714.859999999</v>
      </c>
      <c r="G477" s="309"/>
      <c r="H477" s="309">
        <v>95425302.340000004</v>
      </c>
      <c r="I477" s="309"/>
      <c r="J477" s="309"/>
      <c r="K477" s="310">
        <v>99.948245438520075</v>
      </c>
      <c r="L477" s="310"/>
    </row>
    <row r="478" spans="1:12" ht="60" customHeight="1" x14ac:dyDescent="0.2">
      <c r="A478" s="306" t="s">
        <v>510</v>
      </c>
      <c r="B478" s="307"/>
      <c r="C478" s="450" t="s">
        <v>521</v>
      </c>
      <c r="D478" s="451"/>
      <c r="E478" s="104"/>
      <c r="F478" s="309">
        <v>7143698.2199999997</v>
      </c>
      <c r="G478" s="309"/>
      <c r="H478" s="309">
        <v>7127384.5499999998</v>
      </c>
      <c r="I478" s="309"/>
      <c r="J478" s="309"/>
      <c r="K478" s="310">
        <v>99.771635510101376</v>
      </c>
      <c r="L478" s="310"/>
    </row>
    <row r="479" spans="1:12" ht="41.25" customHeight="1" x14ac:dyDescent="0.2">
      <c r="A479" s="306" t="s">
        <v>110</v>
      </c>
      <c r="B479" s="307"/>
      <c r="C479" s="450" t="s">
        <v>521</v>
      </c>
      <c r="D479" s="451"/>
      <c r="E479" s="104" t="s">
        <v>111</v>
      </c>
      <c r="F479" s="309">
        <v>7143698.2199999997</v>
      </c>
      <c r="G479" s="309"/>
      <c r="H479" s="309">
        <v>7127384.5499999998</v>
      </c>
      <c r="I479" s="309"/>
      <c r="J479" s="309"/>
      <c r="K479" s="310">
        <v>99.771635510101376</v>
      </c>
      <c r="L479" s="310"/>
    </row>
    <row r="480" spans="1:12" ht="54" customHeight="1" x14ac:dyDescent="0.2">
      <c r="A480" s="306" t="s">
        <v>112</v>
      </c>
      <c r="B480" s="307"/>
      <c r="C480" s="450" t="s">
        <v>521</v>
      </c>
      <c r="D480" s="451"/>
      <c r="E480" s="104" t="s">
        <v>113</v>
      </c>
      <c r="F480" s="309">
        <v>7143698.2199999997</v>
      </c>
      <c r="G480" s="309"/>
      <c r="H480" s="309">
        <v>7127384.5499999998</v>
      </c>
      <c r="I480" s="309"/>
      <c r="J480" s="309"/>
      <c r="K480" s="310">
        <v>99.771635510101376</v>
      </c>
      <c r="L480" s="310"/>
    </row>
    <row r="481" spans="1:12" ht="53.25" customHeight="1" x14ac:dyDescent="0.2">
      <c r="A481" s="306" t="s">
        <v>464</v>
      </c>
      <c r="B481" s="307"/>
      <c r="C481" s="450" t="s">
        <v>465</v>
      </c>
      <c r="D481" s="451"/>
      <c r="E481" s="104"/>
      <c r="F481" s="309">
        <v>88331016.640000001</v>
      </c>
      <c r="G481" s="309"/>
      <c r="H481" s="309">
        <v>88297917.790000007</v>
      </c>
      <c r="I481" s="309"/>
      <c r="J481" s="309"/>
      <c r="K481" s="310">
        <v>99.962528621022344</v>
      </c>
      <c r="L481" s="310"/>
    </row>
    <row r="482" spans="1:12" ht="90.75" customHeight="1" x14ac:dyDescent="0.2">
      <c r="A482" s="306" t="s">
        <v>94</v>
      </c>
      <c r="B482" s="307"/>
      <c r="C482" s="450" t="s">
        <v>465</v>
      </c>
      <c r="D482" s="451"/>
      <c r="E482" s="104" t="s">
        <v>95</v>
      </c>
      <c r="F482" s="309">
        <v>75764359.129999995</v>
      </c>
      <c r="G482" s="309"/>
      <c r="H482" s="309">
        <v>75757148.709999993</v>
      </c>
      <c r="I482" s="309"/>
      <c r="J482" s="309"/>
      <c r="K482" s="310">
        <v>99.990483097748339</v>
      </c>
      <c r="L482" s="310"/>
    </row>
    <row r="483" spans="1:12" ht="39.75" customHeight="1" x14ac:dyDescent="0.2">
      <c r="A483" s="306" t="s">
        <v>209</v>
      </c>
      <c r="B483" s="307"/>
      <c r="C483" s="450" t="s">
        <v>465</v>
      </c>
      <c r="D483" s="451"/>
      <c r="E483" s="104" t="s">
        <v>210</v>
      </c>
      <c r="F483" s="309">
        <v>75764359.129999995</v>
      </c>
      <c r="G483" s="309"/>
      <c r="H483" s="309">
        <v>75757148.709999993</v>
      </c>
      <c r="I483" s="309"/>
      <c r="J483" s="309"/>
      <c r="K483" s="310">
        <v>99.990483097748339</v>
      </c>
      <c r="L483" s="310"/>
    </row>
    <row r="484" spans="1:12" ht="42" customHeight="1" x14ac:dyDescent="0.2">
      <c r="A484" s="306" t="s">
        <v>110</v>
      </c>
      <c r="B484" s="307"/>
      <c r="C484" s="450" t="s">
        <v>465</v>
      </c>
      <c r="D484" s="451"/>
      <c r="E484" s="104" t="s">
        <v>111</v>
      </c>
      <c r="F484" s="309">
        <v>812983</v>
      </c>
      <c r="G484" s="309"/>
      <c r="H484" s="309">
        <v>793111.57</v>
      </c>
      <c r="I484" s="309"/>
      <c r="J484" s="309"/>
      <c r="K484" s="310">
        <v>97.555738557878811</v>
      </c>
      <c r="L484" s="310"/>
    </row>
    <row r="485" spans="1:12" ht="56.25" customHeight="1" x14ac:dyDescent="0.2">
      <c r="A485" s="306" t="s">
        <v>112</v>
      </c>
      <c r="B485" s="307"/>
      <c r="C485" s="450" t="s">
        <v>465</v>
      </c>
      <c r="D485" s="451"/>
      <c r="E485" s="104" t="s">
        <v>113</v>
      </c>
      <c r="F485" s="309">
        <v>812983</v>
      </c>
      <c r="G485" s="309"/>
      <c r="H485" s="309">
        <v>793111.57</v>
      </c>
      <c r="I485" s="309"/>
      <c r="J485" s="309"/>
      <c r="K485" s="310">
        <v>97.555738557878811</v>
      </c>
      <c r="L485" s="310"/>
    </row>
    <row r="486" spans="1:12" ht="33" customHeight="1" x14ac:dyDescent="0.2">
      <c r="A486" s="306" t="s">
        <v>147</v>
      </c>
      <c r="B486" s="307"/>
      <c r="C486" s="450" t="s">
        <v>465</v>
      </c>
      <c r="D486" s="451"/>
      <c r="E486" s="104" t="s">
        <v>148</v>
      </c>
      <c r="F486" s="309">
        <v>205267.33</v>
      </c>
      <c r="G486" s="309"/>
      <c r="H486" s="309">
        <v>205267.33</v>
      </c>
      <c r="I486" s="309"/>
      <c r="J486" s="309"/>
      <c r="K486" s="310">
        <v>100</v>
      </c>
      <c r="L486" s="310"/>
    </row>
    <row r="487" spans="1:12" ht="43.5" customHeight="1" x14ac:dyDescent="0.2">
      <c r="A487" s="306" t="s">
        <v>157</v>
      </c>
      <c r="B487" s="307"/>
      <c r="C487" s="450" t="s">
        <v>465</v>
      </c>
      <c r="D487" s="451"/>
      <c r="E487" s="104" t="s">
        <v>158</v>
      </c>
      <c r="F487" s="309">
        <v>205267.33</v>
      </c>
      <c r="G487" s="309"/>
      <c r="H487" s="309">
        <v>205267.33</v>
      </c>
      <c r="I487" s="309"/>
      <c r="J487" s="309"/>
      <c r="K487" s="310">
        <v>100</v>
      </c>
      <c r="L487" s="310"/>
    </row>
    <row r="488" spans="1:12" ht="46.5" customHeight="1" x14ac:dyDescent="0.2">
      <c r="A488" s="306" t="s">
        <v>215</v>
      </c>
      <c r="B488" s="307"/>
      <c r="C488" s="450" t="s">
        <v>465</v>
      </c>
      <c r="D488" s="451"/>
      <c r="E488" s="104" t="s">
        <v>216</v>
      </c>
      <c r="F488" s="309">
        <v>11542390.18</v>
      </c>
      <c r="G488" s="309"/>
      <c r="H488" s="309">
        <v>11542390.18</v>
      </c>
      <c r="I488" s="309"/>
      <c r="J488" s="309"/>
      <c r="K488" s="310">
        <v>100</v>
      </c>
      <c r="L488" s="310"/>
    </row>
    <row r="489" spans="1:12" ht="30" customHeight="1" x14ac:dyDescent="0.2">
      <c r="A489" s="306" t="s">
        <v>217</v>
      </c>
      <c r="B489" s="307"/>
      <c r="C489" s="450" t="s">
        <v>465</v>
      </c>
      <c r="D489" s="451"/>
      <c r="E489" s="104" t="s">
        <v>218</v>
      </c>
      <c r="F489" s="309">
        <v>11542390.18</v>
      </c>
      <c r="G489" s="309"/>
      <c r="H489" s="309">
        <v>11542390.18</v>
      </c>
      <c r="I489" s="309"/>
      <c r="J489" s="309"/>
      <c r="K489" s="310">
        <v>100</v>
      </c>
      <c r="L489" s="310"/>
    </row>
    <row r="490" spans="1:12" ht="29.25" customHeight="1" x14ac:dyDescent="0.2">
      <c r="A490" s="306" t="s">
        <v>151</v>
      </c>
      <c r="B490" s="307"/>
      <c r="C490" s="450" t="s">
        <v>465</v>
      </c>
      <c r="D490" s="451"/>
      <c r="E490" s="104" t="s">
        <v>152</v>
      </c>
      <c r="F490" s="309">
        <v>6017</v>
      </c>
      <c r="G490" s="309"/>
      <c r="H490" s="309">
        <v>0</v>
      </c>
      <c r="I490" s="309"/>
      <c r="J490" s="309"/>
      <c r="K490" s="310">
        <v>0</v>
      </c>
      <c r="L490" s="310"/>
    </row>
    <row r="491" spans="1:12" ht="33.75" customHeight="1" x14ac:dyDescent="0.2">
      <c r="A491" s="306" t="s">
        <v>153</v>
      </c>
      <c r="B491" s="307"/>
      <c r="C491" s="450" t="s">
        <v>465</v>
      </c>
      <c r="D491" s="451"/>
      <c r="E491" s="104" t="s">
        <v>154</v>
      </c>
      <c r="F491" s="309">
        <v>6017</v>
      </c>
      <c r="G491" s="309"/>
      <c r="H491" s="309">
        <v>0</v>
      </c>
      <c r="I491" s="309"/>
      <c r="J491" s="309"/>
      <c r="K491" s="310">
        <v>0</v>
      </c>
      <c r="L491" s="310"/>
    </row>
    <row r="492" spans="1:12" ht="39.75" customHeight="1" x14ac:dyDescent="0.2">
      <c r="A492" s="420" t="s">
        <v>564</v>
      </c>
      <c r="B492" s="421"/>
      <c r="C492" s="448" t="s">
        <v>565</v>
      </c>
      <c r="D492" s="449"/>
      <c r="E492" s="105"/>
      <c r="F492" s="376">
        <v>21268000</v>
      </c>
      <c r="G492" s="376"/>
      <c r="H492" s="376">
        <v>21187462.190000001</v>
      </c>
      <c r="I492" s="376"/>
      <c r="J492" s="376"/>
      <c r="K492" s="422">
        <v>99.621319305999634</v>
      </c>
      <c r="L492" s="422"/>
    </row>
    <row r="493" spans="1:12" ht="64.5" customHeight="1" x14ac:dyDescent="0.2">
      <c r="A493" s="306" t="s">
        <v>566</v>
      </c>
      <c r="B493" s="307"/>
      <c r="C493" s="450" t="s">
        <v>567</v>
      </c>
      <c r="D493" s="451"/>
      <c r="E493" s="104"/>
      <c r="F493" s="309">
        <v>20000000</v>
      </c>
      <c r="G493" s="309"/>
      <c r="H493" s="309">
        <v>20000000</v>
      </c>
      <c r="I493" s="309"/>
      <c r="J493" s="309"/>
      <c r="K493" s="310">
        <v>100</v>
      </c>
      <c r="L493" s="310"/>
    </row>
    <row r="494" spans="1:12" ht="45.75" customHeight="1" x14ac:dyDescent="0.2">
      <c r="A494" s="306" t="s">
        <v>568</v>
      </c>
      <c r="B494" s="307"/>
      <c r="C494" s="450" t="s">
        <v>569</v>
      </c>
      <c r="D494" s="451"/>
      <c r="E494" s="104"/>
      <c r="F494" s="309">
        <v>20000000</v>
      </c>
      <c r="G494" s="309"/>
      <c r="H494" s="309">
        <v>20000000</v>
      </c>
      <c r="I494" s="309"/>
      <c r="J494" s="309"/>
      <c r="K494" s="310">
        <v>100</v>
      </c>
      <c r="L494" s="310"/>
    </row>
    <row r="495" spans="1:12" ht="34.5" customHeight="1" x14ac:dyDescent="0.2">
      <c r="A495" s="306" t="s">
        <v>151</v>
      </c>
      <c r="B495" s="307"/>
      <c r="C495" s="450" t="s">
        <v>569</v>
      </c>
      <c r="D495" s="451"/>
      <c r="E495" s="104" t="s">
        <v>152</v>
      </c>
      <c r="F495" s="309">
        <v>20000000</v>
      </c>
      <c r="G495" s="309"/>
      <c r="H495" s="309">
        <v>20000000</v>
      </c>
      <c r="I495" s="309"/>
      <c r="J495" s="309"/>
      <c r="K495" s="310">
        <v>100</v>
      </c>
      <c r="L495" s="310"/>
    </row>
    <row r="496" spans="1:12" ht="67.5" customHeight="1" x14ac:dyDescent="0.2">
      <c r="A496" s="306" t="s">
        <v>450</v>
      </c>
      <c r="B496" s="307"/>
      <c r="C496" s="450" t="s">
        <v>569</v>
      </c>
      <c r="D496" s="451"/>
      <c r="E496" s="104" t="s">
        <v>451</v>
      </c>
      <c r="F496" s="309">
        <v>20000000</v>
      </c>
      <c r="G496" s="309"/>
      <c r="H496" s="309">
        <v>20000000</v>
      </c>
      <c r="I496" s="309"/>
      <c r="J496" s="309"/>
      <c r="K496" s="310">
        <v>100</v>
      </c>
      <c r="L496" s="310"/>
    </row>
    <row r="497" spans="1:12" ht="61.5" customHeight="1" x14ac:dyDescent="0.2">
      <c r="A497" s="306" t="s">
        <v>570</v>
      </c>
      <c r="B497" s="307"/>
      <c r="C497" s="450" t="s">
        <v>571</v>
      </c>
      <c r="D497" s="451"/>
      <c r="E497" s="104"/>
      <c r="F497" s="309">
        <v>1268000</v>
      </c>
      <c r="G497" s="309"/>
      <c r="H497" s="309">
        <v>1187462.19</v>
      </c>
      <c r="I497" s="309"/>
      <c r="J497" s="309"/>
      <c r="K497" s="310">
        <v>93.648437697160887</v>
      </c>
      <c r="L497" s="310"/>
    </row>
    <row r="498" spans="1:12" ht="78.75" customHeight="1" x14ac:dyDescent="0.2">
      <c r="A498" s="306" t="s">
        <v>572</v>
      </c>
      <c r="B498" s="307"/>
      <c r="C498" s="450" t="s">
        <v>573</v>
      </c>
      <c r="D498" s="451"/>
      <c r="E498" s="104"/>
      <c r="F498" s="309">
        <v>1268000</v>
      </c>
      <c r="G498" s="309"/>
      <c r="H498" s="330">
        <v>1187462.19</v>
      </c>
      <c r="I498" s="330"/>
      <c r="J498" s="330"/>
      <c r="K498" s="310">
        <v>93.648437697160887</v>
      </c>
      <c r="L498" s="310"/>
    </row>
    <row r="499" spans="1:12" ht="81.75" customHeight="1" x14ac:dyDescent="0.2">
      <c r="A499" s="306" t="s">
        <v>94</v>
      </c>
      <c r="B499" s="307"/>
      <c r="C499" s="450" t="s">
        <v>573</v>
      </c>
      <c r="D499" s="451"/>
      <c r="E499" s="104" t="s">
        <v>95</v>
      </c>
      <c r="F499" s="309">
        <v>1202000</v>
      </c>
      <c r="G499" s="309"/>
      <c r="H499" s="309">
        <v>1187462.19</v>
      </c>
      <c r="I499" s="309"/>
      <c r="J499" s="309"/>
      <c r="K499" s="310">
        <v>98.790531613976697</v>
      </c>
      <c r="L499" s="310"/>
    </row>
    <row r="500" spans="1:12" ht="42" customHeight="1" x14ac:dyDescent="0.2">
      <c r="A500" s="306" t="s">
        <v>96</v>
      </c>
      <c r="B500" s="307"/>
      <c r="C500" s="450" t="s">
        <v>573</v>
      </c>
      <c r="D500" s="451"/>
      <c r="E500" s="104" t="s">
        <v>97</v>
      </c>
      <c r="F500" s="309">
        <v>1202000</v>
      </c>
      <c r="G500" s="309"/>
      <c r="H500" s="309">
        <v>1187462.19</v>
      </c>
      <c r="I500" s="309"/>
      <c r="J500" s="309"/>
      <c r="K500" s="310">
        <v>98.790531613976697</v>
      </c>
      <c r="L500" s="310"/>
    </row>
    <row r="501" spans="1:12" ht="44.25" customHeight="1" x14ac:dyDescent="0.2">
      <c r="A501" s="306" t="s">
        <v>110</v>
      </c>
      <c r="B501" s="307"/>
      <c r="C501" s="450" t="s">
        <v>573</v>
      </c>
      <c r="D501" s="451"/>
      <c r="E501" s="104" t="s">
        <v>111</v>
      </c>
      <c r="F501" s="309">
        <v>66000</v>
      </c>
      <c r="G501" s="309"/>
      <c r="H501" s="309">
        <v>0</v>
      </c>
      <c r="I501" s="309"/>
      <c r="J501" s="309"/>
      <c r="K501" s="310">
        <v>0</v>
      </c>
      <c r="L501" s="310"/>
    </row>
    <row r="502" spans="1:12" ht="54" customHeight="1" x14ac:dyDescent="0.2">
      <c r="A502" s="306" t="s">
        <v>112</v>
      </c>
      <c r="B502" s="307"/>
      <c r="C502" s="450" t="s">
        <v>573</v>
      </c>
      <c r="D502" s="451"/>
      <c r="E502" s="104" t="s">
        <v>113</v>
      </c>
      <c r="F502" s="309">
        <v>66000</v>
      </c>
      <c r="G502" s="309"/>
      <c r="H502" s="309">
        <v>0</v>
      </c>
      <c r="I502" s="309"/>
      <c r="J502" s="309"/>
      <c r="K502" s="310">
        <v>0</v>
      </c>
      <c r="L502" s="310"/>
    </row>
    <row r="503" spans="1:12" ht="39" customHeight="1" x14ac:dyDescent="0.2">
      <c r="A503" s="423" t="s">
        <v>442</v>
      </c>
      <c r="B503" s="424"/>
      <c r="C503" s="454" t="s">
        <v>443</v>
      </c>
      <c r="D503" s="455"/>
      <c r="E503" s="106"/>
      <c r="F503" s="353">
        <v>7612333.9500000002</v>
      </c>
      <c r="G503" s="353"/>
      <c r="H503" s="353">
        <v>7612333.9500000002</v>
      </c>
      <c r="I503" s="353"/>
      <c r="J503" s="353"/>
      <c r="K503" s="425">
        <v>100</v>
      </c>
      <c r="L503" s="425"/>
    </row>
    <row r="504" spans="1:12" ht="48" customHeight="1" x14ac:dyDescent="0.2">
      <c r="A504" s="420" t="s">
        <v>444</v>
      </c>
      <c r="B504" s="421"/>
      <c r="C504" s="448" t="s">
        <v>445</v>
      </c>
      <c r="D504" s="449"/>
      <c r="E504" s="105"/>
      <c r="F504" s="376">
        <v>4000000</v>
      </c>
      <c r="G504" s="376"/>
      <c r="H504" s="376">
        <v>4000000</v>
      </c>
      <c r="I504" s="376"/>
      <c r="J504" s="376"/>
      <c r="K504" s="422">
        <v>100</v>
      </c>
      <c r="L504" s="422"/>
    </row>
    <row r="505" spans="1:12" ht="51.75" customHeight="1" x14ac:dyDescent="0.2">
      <c r="A505" s="306" t="s">
        <v>446</v>
      </c>
      <c r="B505" s="307"/>
      <c r="C505" s="450" t="s">
        <v>447</v>
      </c>
      <c r="D505" s="451"/>
      <c r="E505" s="104"/>
      <c r="F505" s="309">
        <v>4000000</v>
      </c>
      <c r="G505" s="309"/>
      <c r="H505" s="309">
        <v>4000000</v>
      </c>
      <c r="I505" s="309"/>
      <c r="J505" s="309"/>
      <c r="K505" s="310">
        <v>100</v>
      </c>
      <c r="L505" s="310"/>
    </row>
    <row r="506" spans="1:12" ht="43.5" customHeight="1" x14ac:dyDescent="0.2">
      <c r="A506" s="306" t="s">
        <v>448</v>
      </c>
      <c r="B506" s="307"/>
      <c r="C506" s="450" t="s">
        <v>449</v>
      </c>
      <c r="D506" s="451"/>
      <c r="E506" s="104"/>
      <c r="F506" s="309">
        <v>4000000</v>
      </c>
      <c r="G506" s="309"/>
      <c r="H506" s="309">
        <v>4000000</v>
      </c>
      <c r="I506" s="309"/>
      <c r="J506" s="309"/>
      <c r="K506" s="310">
        <v>100</v>
      </c>
      <c r="L506" s="310"/>
    </row>
    <row r="507" spans="1:12" ht="34.5" customHeight="1" x14ac:dyDescent="0.2">
      <c r="A507" s="306" t="s">
        <v>151</v>
      </c>
      <c r="B507" s="307"/>
      <c r="C507" s="450" t="s">
        <v>449</v>
      </c>
      <c r="D507" s="451"/>
      <c r="E507" s="104" t="s">
        <v>152</v>
      </c>
      <c r="F507" s="309">
        <v>4000000</v>
      </c>
      <c r="G507" s="309"/>
      <c r="H507" s="309">
        <v>4000000</v>
      </c>
      <c r="I507" s="309"/>
      <c r="J507" s="309"/>
      <c r="K507" s="310">
        <v>100</v>
      </c>
      <c r="L507" s="310"/>
    </row>
    <row r="508" spans="1:12" ht="65.25" customHeight="1" x14ac:dyDescent="0.2">
      <c r="A508" s="306" t="s">
        <v>450</v>
      </c>
      <c r="B508" s="307"/>
      <c r="C508" s="450" t="s">
        <v>449</v>
      </c>
      <c r="D508" s="451"/>
      <c r="E508" s="104" t="s">
        <v>451</v>
      </c>
      <c r="F508" s="309">
        <v>4000000</v>
      </c>
      <c r="G508" s="309"/>
      <c r="H508" s="309">
        <v>4000000</v>
      </c>
      <c r="I508" s="309"/>
      <c r="J508" s="309"/>
      <c r="K508" s="310">
        <v>100</v>
      </c>
      <c r="L508" s="310"/>
    </row>
    <row r="509" spans="1:12" ht="57" customHeight="1" x14ac:dyDescent="0.2">
      <c r="A509" s="420" t="s">
        <v>822</v>
      </c>
      <c r="B509" s="421"/>
      <c r="C509" s="448" t="s">
        <v>823</v>
      </c>
      <c r="D509" s="449"/>
      <c r="E509" s="105"/>
      <c r="F509" s="376">
        <v>3612333.95</v>
      </c>
      <c r="G509" s="376"/>
      <c r="H509" s="376">
        <v>3612333.95</v>
      </c>
      <c r="I509" s="376"/>
      <c r="J509" s="376"/>
      <c r="K509" s="422">
        <v>100</v>
      </c>
      <c r="L509" s="422"/>
    </row>
    <row r="510" spans="1:12" ht="61.5" customHeight="1" x14ac:dyDescent="0.2">
      <c r="A510" s="306" t="s">
        <v>824</v>
      </c>
      <c r="B510" s="307"/>
      <c r="C510" s="450" t="s">
        <v>825</v>
      </c>
      <c r="D510" s="451"/>
      <c r="E510" s="104"/>
      <c r="F510" s="309">
        <v>3612333.95</v>
      </c>
      <c r="G510" s="309"/>
      <c r="H510" s="309">
        <v>3612333.95</v>
      </c>
      <c r="I510" s="309"/>
      <c r="J510" s="309"/>
      <c r="K510" s="310">
        <v>100</v>
      </c>
      <c r="L510" s="310"/>
    </row>
    <row r="511" spans="1:12" ht="54" customHeight="1" x14ac:dyDescent="0.2">
      <c r="A511" s="306" t="s">
        <v>826</v>
      </c>
      <c r="B511" s="307"/>
      <c r="C511" s="450" t="s">
        <v>827</v>
      </c>
      <c r="D511" s="451"/>
      <c r="E511" s="104"/>
      <c r="F511" s="309">
        <v>3612333.95</v>
      </c>
      <c r="G511" s="309"/>
      <c r="H511" s="309">
        <v>3612333.95</v>
      </c>
      <c r="I511" s="309"/>
      <c r="J511" s="309"/>
      <c r="K511" s="310">
        <v>100</v>
      </c>
      <c r="L511" s="310"/>
    </row>
    <row r="512" spans="1:12" ht="45.75" customHeight="1" x14ac:dyDescent="0.2">
      <c r="A512" s="306" t="s">
        <v>110</v>
      </c>
      <c r="B512" s="307"/>
      <c r="C512" s="450" t="s">
        <v>827</v>
      </c>
      <c r="D512" s="451"/>
      <c r="E512" s="104" t="s">
        <v>111</v>
      </c>
      <c r="F512" s="309">
        <v>3612333.95</v>
      </c>
      <c r="G512" s="309"/>
      <c r="H512" s="309">
        <v>3612333.95</v>
      </c>
      <c r="I512" s="309"/>
      <c r="J512" s="309"/>
      <c r="K512" s="310">
        <v>100</v>
      </c>
      <c r="L512" s="310"/>
    </row>
    <row r="513" spans="1:12" ht="52.5" customHeight="1" x14ac:dyDescent="0.2">
      <c r="A513" s="306" t="s">
        <v>112</v>
      </c>
      <c r="B513" s="307"/>
      <c r="C513" s="450" t="s">
        <v>827</v>
      </c>
      <c r="D513" s="451"/>
      <c r="E513" s="104" t="s">
        <v>113</v>
      </c>
      <c r="F513" s="309">
        <v>3612333.95</v>
      </c>
      <c r="G513" s="309"/>
      <c r="H513" s="309">
        <v>3612333.95</v>
      </c>
      <c r="I513" s="309"/>
      <c r="J513" s="309"/>
      <c r="K513" s="310">
        <v>100</v>
      </c>
      <c r="L513" s="310"/>
    </row>
    <row r="514" spans="1:12" ht="44.25" customHeight="1" x14ac:dyDescent="0.2">
      <c r="A514" s="423" t="s">
        <v>86</v>
      </c>
      <c r="B514" s="424"/>
      <c r="C514" s="454" t="s">
        <v>87</v>
      </c>
      <c r="D514" s="455"/>
      <c r="E514" s="106"/>
      <c r="F514" s="353">
        <v>1700625794.6800001</v>
      </c>
      <c r="G514" s="353"/>
      <c r="H514" s="353">
        <v>1672080623.6500001</v>
      </c>
      <c r="I514" s="353"/>
      <c r="J514" s="353"/>
      <c r="K514" s="425">
        <v>98.321490176187098</v>
      </c>
      <c r="L514" s="425"/>
    </row>
    <row r="515" spans="1:12" ht="42" customHeight="1" x14ac:dyDescent="0.2">
      <c r="A515" s="420" t="s">
        <v>139</v>
      </c>
      <c r="B515" s="421"/>
      <c r="C515" s="448" t="s">
        <v>140</v>
      </c>
      <c r="D515" s="449"/>
      <c r="E515" s="105"/>
      <c r="F515" s="376">
        <v>324514804.60000002</v>
      </c>
      <c r="G515" s="376"/>
      <c r="H515" s="376">
        <v>321040109.25</v>
      </c>
      <c r="I515" s="376"/>
      <c r="J515" s="376"/>
      <c r="K515" s="422">
        <v>98.929264458586729</v>
      </c>
      <c r="L515" s="422"/>
    </row>
    <row r="516" spans="1:12" ht="51" customHeight="1" x14ac:dyDescent="0.2">
      <c r="A516" s="306" t="s">
        <v>211</v>
      </c>
      <c r="B516" s="307"/>
      <c r="C516" s="450" t="s">
        <v>212</v>
      </c>
      <c r="D516" s="451"/>
      <c r="E516" s="104"/>
      <c r="F516" s="309">
        <v>211954490.86000001</v>
      </c>
      <c r="G516" s="309"/>
      <c r="H516" s="309">
        <v>209584613.53</v>
      </c>
      <c r="I516" s="309"/>
      <c r="J516" s="309"/>
      <c r="K516" s="310">
        <v>98.881893315690419</v>
      </c>
      <c r="L516" s="310"/>
    </row>
    <row r="517" spans="1:12" ht="60" customHeight="1" x14ac:dyDescent="0.2">
      <c r="A517" s="306" t="s">
        <v>213</v>
      </c>
      <c r="B517" s="307"/>
      <c r="C517" s="450" t="s">
        <v>214</v>
      </c>
      <c r="D517" s="451"/>
      <c r="E517" s="104"/>
      <c r="F517" s="309">
        <v>154765490.86000001</v>
      </c>
      <c r="G517" s="309"/>
      <c r="H517" s="309">
        <v>153016592.13999999</v>
      </c>
      <c r="I517" s="309"/>
      <c r="J517" s="309"/>
      <c r="K517" s="310">
        <v>98.869968550300356</v>
      </c>
      <c r="L517" s="310"/>
    </row>
    <row r="518" spans="1:12" ht="45" customHeight="1" x14ac:dyDescent="0.2">
      <c r="A518" s="306" t="s">
        <v>110</v>
      </c>
      <c r="B518" s="307"/>
      <c r="C518" s="450" t="s">
        <v>214</v>
      </c>
      <c r="D518" s="451"/>
      <c r="E518" s="104" t="s">
        <v>111</v>
      </c>
      <c r="F518" s="309">
        <v>16636448.199999999</v>
      </c>
      <c r="G518" s="309"/>
      <c r="H518" s="309">
        <v>15247614.17</v>
      </c>
      <c r="I518" s="309"/>
      <c r="J518" s="309"/>
      <c r="K518" s="310">
        <v>91.651859740109671</v>
      </c>
      <c r="L518" s="310"/>
    </row>
    <row r="519" spans="1:12" ht="45" customHeight="1" x14ac:dyDescent="0.2">
      <c r="A519" s="306" t="s">
        <v>112</v>
      </c>
      <c r="B519" s="307"/>
      <c r="C519" s="450" t="s">
        <v>214</v>
      </c>
      <c r="D519" s="451"/>
      <c r="E519" s="104" t="s">
        <v>113</v>
      </c>
      <c r="F519" s="309">
        <v>16636448.199999999</v>
      </c>
      <c r="G519" s="309"/>
      <c r="H519" s="309">
        <v>15247614.17</v>
      </c>
      <c r="I519" s="309"/>
      <c r="J519" s="309"/>
      <c r="K519" s="310">
        <v>91.651859740109671</v>
      </c>
      <c r="L519" s="310"/>
    </row>
    <row r="520" spans="1:12" ht="39" customHeight="1" x14ac:dyDescent="0.2">
      <c r="A520" s="306" t="s">
        <v>303</v>
      </c>
      <c r="B520" s="307"/>
      <c r="C520" s="450" t="s">
        <v>214</v>
      </c>
      <c r="D520" s="451"/>
      <c r="E520" s="104" t="s">
        <v>304</v>
      </c>
      <c r="F520" s="309">
        <v>92935.6</v>
      </c>
      <c r="G520" s="309"/>
      <c r="H520" s="309">
        <v>92935.6</v>
      </c>
      <c r="I520" s="309"/>
      <c r="J520" s="309"/>
      <c r="K520" s="310">
        <v>100</v>
      </c>
      <c r="L520" s="310"/>
    </row>
    <row r="521" spans="1:12" ht="33.75" customHeight="1" x14ac:dyDescent="0.2">
      <c r="A521" s="306" t="s">
        <v>305</v>
      </c>
      <c r="B521" s="307"/>
      <c r="C521" s="450" t="s">
        <v>214</v>
      </c>
      <c r="D521" s="451"/>
      <c r="E521" s="104" t="s">
        <v>306</v>
      </c>
      <c r="F521" s="309">
        <v>92935.6</v>
      </c>
      <c r="G521" s="309"/>
      <c r="H521" s="309">
        <v>92935.6</v>
      </c>
      <c r="I521" s="309"/>
      <c r="J521" s="309"/>
      <c r="K521" s="310">
        <v>100</v>
      </c>
      <c r="L521" s="310"/>
    </row>
    <row r="522" spans="1:12" ht="48.75" customHeight="1" x14ac:dyDescent="0.2">
      <c r="A522" s="306" t="s">
        <v>215</v>
      </c>
      <c r="B522" s="307"/>
      <c r="C522" s="450" t="s">
        <v>214</v>
      </c>
      <c r="D522" s="451"/>
      <c r="E522" s="104" t="s">
        <v>216</v>
      </c>
      <c r="F522" s="309">
        <v>138036107.06</v>
      </c>
      <c r="G522" s="309"/>
      <c r="H522" s="309">
        <v>137676042.37</v>
      </c>
      <c r="I522" s="309"/>
      <c r="J522" s="309"/>
      <c r="K522" s="310">
        <v>99.739151807690803</v>
      </c>
      <c r="L522" s="310"/>
    </row>
    <row r="523" spans="1:12" ht="42" customHeight="1" x14ac:dyDescent="0.2">
      <c r="A523" s="306" t="s">
        <v>217</v>
      </c>
      <c r="B523" s="307"/>
      <c r="C523" s="450" t="s">
        <v>214</v>
      </c>
      <c r="D523" s="451"/>
      <c r="E523" s="104" t="s">
        <v>218</v>
      </c>
      <c r="F523" s="309">
        <v>138036107.06</v>
      </c>
      <c r="G523" s="309"/>
      <c r="H523" s="309">
        <v>137676042.37</v>
      </c>
      <c r="I523" s="309"/>
      <c r="J523" s="309"/>
      <c r="K523" s="310">
        <v>99.739151807690803</v>
      </c>
      <c r="L523" s="310"/>
    </row>
    <row r="524" spans="1:12" ht="38.25" customHeight="1" x14ac:dyDescent="0.2">
      <c r="A524" s="306" t="s">
        <v>466</v>
      </c>
      <c r="B524" s="307"/>
      <c r="C524" s="450" t="s">
        <v>467</v>
      </c>
      <c r="D524" s="451"/>
      <c r="E524" s="104"/>
      <c r="F524" s="309">
        <v>57189000</v>
      </c>
      <c r="G524" s="309"/>
      <c r="H524" s="309">
        <v>56568021.390000001</v>
      </c>
      <c r="I524" s="309"/>
      <c r="J524" s="309"/>
      <c r="K524" s="310">
        <v>98.914164244872268</v>
      </c>
      <c r="L524" s="310"/>
    </row>
    <row r="525" spans="1:12" ht="40.5" customHeight="1" x14ac:dyDescent="0.2">
      <c r="A525" s="306" t="s">
        <v>110</v>
      </c>
      <c r="B525" s="307"/>
      <c r="C525" s="450" t="s">
        <v>467</v>
      </c>
      <c r="D525" s="451"/>
      <c r="E525" s="104" t="s">
        <v>111</v>
      </c>
      <c r="F525" s="309">
        <v>57189000</v>
      </c>
      <c r="G525" s="309"/>
      <c r="H525" s="309">
        <v>56568021.390000001</v>
      </c>
      <c r="I525" s="309"/>
      <c r="J525" s="309"/>
      <c r="K525" s="310">
        <v>98.914164244872268</v>
      </c>
      <c r="L525" s="310"/>
    </row>
    <row r="526" spans="1:12" ht="53.25" customHeight="1" x14ac:dyDescent="0.2">
      <c r="A526" s="306" t="s">
        <v>112</v>
      </c>
      <c r="B526" s="307"/>
      <c r="C526" s="450" t="s">
        <v>467</v>
      </c>
      <c r="D526" s="451"/>
      <c r="E526" s="104" t="s">
        <v>113</v>
      </c>
      <c r="F526" s="309">
        <v>57189000</v>
      </c>
      <c r="G526" s="309"/>
      <c r="H526" s="309">
        <v>56568021.390000001</v>
      </c>
      <c r="I526" s="309"/>
      <c r="J526" s="309"/>
      <c r="K526" s="310">
        <v>98.914164244872268</v>
      </c>
      <c r="L526" s="310"/>
    </row>
    <row r="527" spans="1:12" ht="54.75" customHeight="1" x14ac:dyDescent="0.2">
      <c r="A527" s="306" t="s">
        <v>141</v>
      </c>
      <c r="B527" s="307"/>
      <c r="C527" s="450" t="s">
        <v>142</v>
      </c>
      <c r="D527" s="451"/>
      <c r="E527" s="104"/>
      <c r="F527" s="309">
        <v>14436000</v>
      </c>
      <c r="G527" s="309"/>
      <c r="H527" s="309">
        <v>13976331.26</v>
      </c>
      <c r="I527" s="309"/>
      <c r="J527" s="309"/>
      <c r="K527" s="310">
        <v>96.81581643114437</v>
      </c>
      <c r="L527" s="310"/>
    </row>
    <row r="528" spans="1:12" ht="54" customHeight="1" x14ac:dyDescent="0.2">
      <c r="A528" s="306" t="s">
        <v>143</v>
      </c>
      <c r="B528" s="307"/>
      <c r="C528" s="450" t="s">
        <v>144</v>
      </c>
      <c r="D528" s="451"/>
      <c r="E528" s="104"/>
      <c r="F528" s="309">
        <v>14436000</v>
      </c>
      <c r="G528" s="309"/>
      <c r="H528" s="330">
        <v>13976331.26</v>
      </c>
      <c r="I528" s="330"/>
      <c r="J528" s="330"/>
      <c r="K528" s="310">
        <v>96.81581643114437</v>
      </c>
      <c r="L528" s="310"/>
    </row>
    <row r="529" spans="1:12" ht="81" customHeight="1" x14ac:dyDescent="0.2">
      <c r="A529" s="306" t="s">
        <v>94</v>
      </c>
      <c r="B529" s="307"/>
      <c r="C529" s="450" t="s">
        <v>144</v>
      </c>
      <c r="D529" s="451"/>
      <c r="E529" s="104" t="s">
        <v>95</v>
      </c>
      <c r="F529" s="309">
        <v>12992000</v>
      </c>
      <c r="G529" s="309"/>
      <c r="H529" s="309">
        <v>12954106.949999999</v>
      </c>
      <c r="I529" s="309"/>
      <c r="J529" s="309"/>
      <c r="K529" s="310">
        <v>99.708335514162556</v>
      </c>
      <c r="L529" s="310"/>
    </row>
    <row r="530" spans="1:12" ht="47.25" customHeight="1" x14ac:dyDescent="0.2">
      <c r="A530" s="306" t="s">
        <v>96</v>
      </c>
      <c r="B530" s="307"/>
      <c r="C530" s="450" t="s">
        <v>144</v>
      </c>
      <c r="D530" s="451"/>
      <c r="E530" s="104" t="s">
        <v>97</v>
      </c>
      <c r="F530" s="309">
        <v>12992000</v>
      </c>
      <c r="G530" s="309"/>
      <c r="H530" s="309">
        <v>12954106.949999999</v>
      </c>
      <c r="I530" s="309"/>
      <c r="J530" s="309"/>
      <c r="K530" s="310">
        <v>99.708335514162556</v>
      </c>
      <c r="L530" s="310"/>
    </row>
    <row r="531" spans="1:12" ht="46.5" customHeight="1" x14ac:dyDescent="0.2">
      <c r="A531" s="306" t="s">
        <v>110</v>
      </c>
      <c r="B531" s="307"/>
      <c r="C531" s="450" t="s">
        <v>144</v>
      </c>
      <c r="D531" s="451"/>
      <c r="E531" s="104" t="s">
        <v>111</v>
      </c>
      <c r="F531" s="309">
        <v>1444000</v>
      </c>
      <c r="G531" s="309"/>
      <c r="H531" s="309">
        <v>1022224.31</v>
      </c>
      <c r="I531" s="309"/>
      <c r="J531" s="309"/>
      <c r="K531" s="310">
        <v>70.79115720221607</v>
      </c>
      <c r="L531" s="310"/>
    </row>
    <row r="532" spans="1:12" ht="45.75" customHeight="1" x14ac:dyDescent="0.2">
      <c r="A532" s="306" t="s">
        <v>112</v>
      </c>
      <c r="B532" s="307"/>
      <c r="C532" s="450" t="s">
        <v>144</v>
      </c>
      <c r="D532" s="451"/>
      <c r="E532" s="104" t="s">
        <v>113</v>
      </c>
      <c r="F532" s="309">
        <v>1444000</v>
      </c>
      <c r="G532" s="309"/>
      <c r="H532" s="309">
        <v>1022224.31</v>
      </c>
      <c r="I532" s="309"/>
      <c r="J532" s="309"/>
      <c r="K532" s="310">
        <v>70.79115720221607</v>
      </c>
      <c r="L532" s="310"/>
    </row>
    <row r="533" spans="1:12" ht="60" customHeight="1" x14ac:dyDescent="0.2">
      <c r="A533" s="306" t="s">
        <v>90</v>
      </c>
      <c r="B533" s="307"/>
      <c r="C533" s="450" t="s">
        <v>219</v>
      </c>
      <c r="D533" s="451"/>
      <c r="E533" s="104"/>
      <c r="F533" s="309">
        <v>98124313.739999995</v>
      </c>
      <c r="G533" s="309"/>
      <c r="H533" s="309">
        <v>97479164.459999993</v>
      </c>
      <c r="I533" s="309"/>
      <c r="J533" s="309"/>
      <c r="K533" s="310">
        <v>99.342518428501364</v>
      </c>
      <c r="L533" s="310"/>
    </row>
    <row r="534" spans="1:12" ht="42.75" customHeight="1" x14ac:dyDescent="0.2">
      <c r="A534" s="306" t="s">
        <v>155</v>
      </c>
      <c r="B534" s="307"/>
      <c r="C534" s="450" t="s">
        <v>220</v>
      </c>
      <c r="D534" s="451"/>
      <c r="E534" s="104"/>
      <c r="F534" s="309">
        <v>98124313.739999995</v>
      </c>
      <c r="G534" s="309"/>
      <c r="H534" s="309">
        <v>97479164.459999993</v>
      </c>
      <c r="I534" s="309"/>
      <c r="J534" s="309"/>
      <c r="K534" s="310">
        <v>99.342518428501364</v>
      </c>
      <c r="L534" s="310"/>
    </row>
    <row r="535" spans="1:12" ht="81" customHeight="1" x14ac:dyDescent="0.2">
      <c r="A535" s="306" t="s">
        <v>94</v>
      </c>
      <c r="B535" s="307"/>
      <c r="C535" s="450" t="s">
        <v>220</v>
      </c>
      <c r="D535" s="451"/>
      <c r="E535" s="104" t="s">
        <v>95</v>
      </c>
      <c r="F535" s="309">
        <v>95671272.739999995</v>
      </c>
      <c r="G535" s="309"/>
      <c r="H535" s="309">
        <v>95215665.959999993</v>
      </c>
      <c r="I535" s="309"/>
      <c r="J535" s="309"/>
      <c r="K535" s="310">
        <v>99.523778907762434</v>
      </c>
      <c r="L535" s="310"/>
    </row>
    <row r="536" spans="1:12" ht="42" customHeight="1" x14ac:dyDescent="0.2">
      <c r="A536" s="306" t="s">
        <v>209</v>
      </c>
      <c r="B536" s="307"/>
      <c r="C536" s="450" t="s">
        <v>220</v>
      </c>
      <c r="D536" s="451"/>
      <c r="E536" s="104" t="s">
        <v>210</v>
      </c>
      <c r="F536" s="309">
        <v>95671272.739999995</v>
      </c>
      <c r="G536" s="309"/>
      <c r="H536" s="309">
        <v>95215665.959999993</v>
      </c>
      <c r="I536" s="309"/>
      <c r="J536" s="309"/>
      <c r="K536" s="310">
        <v>99.523778907762434</v>
      </c>
      <c r="L536" s="310"/>
    </row>
    <row r="537" spans="1:12" ht="46.5" customHeight="1" x14ac:dyDescent="0.2">
      <c r="A537" s="306" t="s">
        <v>110</v>
      </c>
      <c r="B537" s="307"/>
      <c r="C537" s="450" t="s">
        <v>220</v>
      </c>
      <c r="D537" s="451"/>
      <c r="E537" s="104" t="s">
        <v>111</v>
      </c>
      <c r="F537" s="309">
        <v>2410041</v>
      </c>
      <c r="G537" s="309"/>
      <c r="H537" s="309">
        <v>2220498.5</v>
      </c>
      <c r="I537" s="309"/>
      <c r="J537" s="309"/>
      <c r="K537" s="310">
        <v>92.135299772908425</v>
      </c>
      <c r="L537" s="310"/>
    </row>
    <row r="538" spans="1:12" ht="48.75" customHeight="1" x14ac:dyDescent="0.2">
      <c r="A538" s="306" t="s">
        <v>112</v>
      </c>
      <c r="B538" s="307"/>
      <c r="C538" s="450" t="s">
        <v>220</v>
      </c>
      <c r="D538" s="451"/>
      <c r="E538" s="104" t="s">
        <v>113</v>
      </c>
      <c r="F538" s="309">
        <v>2410041</v>
      </c>
      <c r="G538" s="309"/>
      <c r="H538" s="309">
        <v>2220498.5</v>
      </c>
      <c r="I538" s="309"/>
      <c r="J538" s="309"/>
      <c r="K538" s="310">
        <v>92.135299772908425</v>
      </c>
      <c r="L538" s="310"/>
    </row>
    <row r="539" spans="1:12" ht="31.5" customHeight="1" x14ac:dyDescent="0.2">
      <c r="A539" s="306" t="s">
        <v>151</v>
      </c>
      <c r="B539" s="307"/>
      <c r="C539" s="450" t="s">
        <v>220</v>
      </c>
      <c r="D539" s="451"/>
      <c r="E539" s="104" t="s">
        <v>152</v>
      </c>
      <c r="F539" s="309">
        <v>43000</v>
      </c>
      <c r="G539" s="309"/>
      <c r="H539" s="309">
        <v>43000</v>
      </c>
      <c r="I539" s="309"/>
      <c r="J539" s="309"/>
      <c r="K539" s="310">
        <v>100</v>
      </c>
      <c r="L539" s="310"/>
    </row>
    <row r="540" spans="1:12" ht="31.5" customHeight="1" x14ac:dyDescent="0.2">
      <c r="A540" s="306" t="s">
        <v>153</v>
      </c>
      <c r="B540" s="307"/>
      <c r="C540" s="450" t="s">
        <v>220</v>
      </c>
      <c r="D540" s="451"/>
      <c r="E540" s="104" t="s">
        <v>154</v>
      </c>
      <c r="F540" s="309">
        <v>43000</v>
      </c>
      <c r="G540" s="309"/>
      <c r="H540" s="309">
        <v>43000</v>
      </c>
      <c r="I540" s="309"/>
      <c r="J540" s="309"/>
      <c r="K540" s="310">
        <v>100</v>
      </c>
      <c r="L540" s="310"/>
    </row>
    <row r="541" spans="1:12" ht="33.75" customHeight="1" x14ac:dyDescent="0.2">
      <c r="A541" s="420" t="s">
        <v>930</v>
      </c>
      <c r="B541" s="421"/>
      <c r="C541" s="448" t="s">
        <v>931</v>
      </c>
      <c r="D541" s="449"/>
      <c r="E541" s="105"/>
      <c r="F541" s="376">
        <v>57567981</v>
      </c>
      <c r="G541" s="376"/>
      <c r="H541" s="376">
        <v>55481170.990000002</v>
      </c>
      <c r="I541" s="376"/>
      <c r="J541" s="376"/>
      <c r="K541" s="422">
        <v>96.375050898519447</v>
      </c>
      <c r="L541" s="422"/>
    </row>
    <row r="542" spans="1:12" ht="41.25" customHeight="1" x14ac:dyDescent="0.2">
      <c r="A542" s="306" t="s">
        <v>932</v>
      </c>
      <c r="B542" s="307"/>
      <c r="C542" s="450" t="s">
        <v>933</v>
      </c>
      <c r="D542" s="451"/>
      <c r="E542" s="104"/>
      <c r="F542" s="309">
        <v>57567981</v>
      </c>
      <c r="G542" s="309"/>
      <c r="H542" s="309">
        <v>55481170.990000002</v>
      </c>
      <c r="I542" s="309"/>
      <c r="J542" s="309"/>
      <c r="K542" s="310">
        <v>96.375050898519447</v>
      </c>
      <c r="L542" s="310"/>
    </row>
    <row r="543" spans="1:12" ht="37.5" customHeight="1" x14ac:dyDescent="0.2">
      <c r="A543" s="306" t="s">
        <v>934</v>
      </c>
      <c r="B543" s="307"/>
      <c r="C543" s="450" t="s">
        <v>935</v>
      </c>
      <c r="D543" s="451"/>
      <c r="E543" s="104"/>
      <c r="F543" s="309">
        <v>57567981</v>
      </c>
      <c r="G543" s="309"/>
      <c r="H543" s="309">
        <v>55481170.990000002</v>
      </c>
      <c r="I543" s="309"/>
      <c r="J543" s="309"/>
      <c r="K543" s="310">
        <v>96.375050898519447</v>
      </c>
      <c r="L543" s="310"/>
    </row>
    <row r="544" spans="1:12" ht="38.25" customHeight="1" x14ac:dyDescent="0.2">
      <c r="A544" s="306" t="s">
        <v>928</v>
      </c>
      <c r="B544" s="307"/>
      <c r="C544" s="450" t="s">
        <v>935</v>
      </c>
      <c r="D544" s="451"/>
      <c r="E544" s="104" t="s">
        <v>936</v>
      </c>
      <c r="F544" s="309">
        <v>57567981</v>
      </c>
      <c r="G544" s="309"/>
      <c r="H544" s="309">
        <v>55481170.990000002</v>
      </c>
      <c r="I544" s="309"/>
      <c r="J544" s="309"/>
      <c r="K544" s="310">
        <v>96.375050898519447</v>
      </c>
      <c r="L544" s="310"/>
    </row>
    <row r="545" spans="1:12" ht="31.5" customHeight="1" x14ac:dyDescent="0.2">
      <c r="A545" s="306" t="s">
        <v>934</v>
      </c>
      <c r="B545" s="307"/>
      <c r="C545" s="450" t="s">
        <v>935</v>
      </c>
      <c r="D545" s="451"/>
      <c r="E545" s="104" t="s">
        <v>937</v>
      </c>
      <c r="F545" s="309">
        <v>57567981</v>
      </c>
      <c r="G545" s="309"/>
      <c r="H545" s="309">
        <v>55481170.990000002</v>
      </c>
      <c r="I545" s="309"/>
      <c r="J545" s="309"/>
      <c r="K545" s="310">
        <v>96.375050898519447</v>
      </c>
      <c r="L545" s="310"/>
    </row>
    <row r="546" spans="1:12" ht="30.75" customHeight="1" x14ac:dyDescent="0.2">
      <c r="A546" s="420" t="s">
        <v>88</v>
      </c>
      <c r="B546" s="421"/>
      <c r="C546" s="448" t="s">
        <v>89</v>
      </c>
      <c r="D546" s="449"/>
      <c r="E546" s="105"/>
      <c r="F546" s="376">
        <v>1318543009.0799999</v>
      </c>
      <c r="G546" s="376"/>
      <c r="H546" s="376">
        <v>1295559343.4100001</v>
      </c>
      <c r="I546" s="376"/>
      <c r="J546" s="376"/>
      <c r="K546" s="422">
        <v>98.256889194229885</v>
      </c>
      <c r="L546" s="422"/>
    </row>
    <row r="547" spans="1:12" ht="51" customHeight="1" x14ac:dyDescent="0.2">
      <c r="A547" s="306" t="s">
        <v>90</v>
      </c>
      <c r="B547" s="307"/>
      <c r="C547" s="450" t="s">
        <v>91</v>
      </c>
      <c r="D547" s="451"/>
      <c r="E547" s="104"/>
      <c r="F547" s="309">
        <v>1318378529.0799999</v>
      </c>
      <c r="G547" s="309"/>
      <c r="H547" s="309">
        <v>1295394863.4100001</v>
      </c>
      <c r="I547" s="309"/>
      <c r="J547" s="309"/>
      <c r="K547" s="310">
        <v>98.256671724922697</v>
      </c>
      <c r="L547" s="310"/>
    </row>
    <row r="548" spans="1:12" ht="36.75" customHeight="1" x14ac:dyDescent="0.2">
      <c r="A548" s="306" t="s">
        <v>92</v>
      </c>
      <c r="B548" s="307"/>
      <c r="C548" s="450" t="s">
        <v>93</v>
      </c>
      <c r="D548" s="451"/>
      <c r="E548" s="104"/>
      <c r="F548" s="309">
        <v>6370131.8300000001</v>
      </c>
      <c r="G548" s="309"/>
      <c r="H548" s="309">
        <v>6369910.6299999999</v>
      </c>
      <c r="I548" s="309"/>
      <c r="J548" s="309"/>
      <c r="K548" s="310">
        <v>99.996527544391483</v>
      </c>
      <c r="L548" s="310"/>
    </row>
    <row r="549" spans="1:12" ht="84.75" customHeight="1" x14ac:dyDescent="0.2">
      <c r="A549" s="306" t="s">
        <v>94</v>
      </c>
      <c r="B549" s="307"/>
      <c r="C549" s="450" t="s">
        <v>93</v>
      </c>
      <c r="D549" s="451"/>
      <c r="E549" s="104" t="s">
        <v>95</v>
      </c>
      <c r="F549" s="309">
        <v>6370131.8300000001</v>
      </c>
      <c r="G549" s="309"/>
      <c r="H549" s="309">
        <v>6369910.6299999999</v>
      </c>
      <c r="I549" s="309"/>
      <c r="J549" s="309"/>
      <c r="K549" s="310">
        <v>99.996527544391483</v>
      </c>
      <c r="L549" s="310"/>
    </row>
    <row r="550" spans="1:12" ht="45" customHeight="1" x14ac:dyDescent="0.2">
      <c r="A550" s="306" t="s">
        <v>96</v>
      </c>
      <c r="B550" s="307"/>
      <c r="C550" s="450" t="s">
        <v>93</v>
      </c>
      <c r="D550" s="451"/>
      <c r="E550" s="104" t="s">
        <v>97</v>
      </c>
      <c r="F550" s="309">
        <v>6370131.8300000001</v>
      </c>
      <c r="G550" s="309"/>
      <c r="H550" s="309">
        <v>6369910.6299999999</v>
      </c>
      <c r="I550" s="309"/>
      <c r="J550" s="309"/>
      <c r="K550" s="310">
        <v>99.996527544391483</v>
      </c>
      <c r="L550" s="310"/>
    </row>
    <row r="551" spans="1:12" ht="30.75" customHeight="1" x14ac:dyDescent="0.2">
      <c r="A551" s="306" t="s">
        <v>145</v>
      </c>
      <c r="B551" s="307"/>
      <c r="C551" s="450" t="s">
        <v>146</v>
      </c>
      <c r="D551" s="451"/>
      <c r="E551" s="104"/>
      <c r="F551" s="309">
        <v>337858888.16000003</v>
      </c>
      <c r="G551" s="309"/>
      <c r="H551" s="309">
        <v>334272499.91000003</v>
      </c>
      <c r="I551" s="309"/>
      <c r="J551" s="309"/>
      <c r="K551" s="310">
        <v>98.938495219252133</v>
      </c>
      <c r="L551" s="310"/>
    </row>
    <row r="552" spans="1:12" ht="78.75" customHeight="1" x14ac:dyDescent="0.2">
      <c r="A552" s="306" t="s">
        <v>94</v>
      </c>
      <c r="B552" s="307"/>
      <c r="C552" s="450" t="s">
        <v>146</v>
      </c>
      <c r="D552" s="451"/>
      <c r="E552" s="104" t="s">
        <v>95</v>
      </c>
      <c r="F552" s="309">
        <v>311377563.06</v>
      </c>
      <c r="G552" s="309"/>
      <c r="H552" s="309">
        <v>311290331.82999998</v>
      </c>
      <c r="I552" s="309"/>
      <c r="J552" s="309"/>
      <c r="K552" s="310">
        <v>99.97198538355083</v>
      </c>
      <c r="L552" s="310"/>
    </row>
    <row r="553" spans="1:12" ht="44.25" customHeight="1" x14ac:dyDescent="0.2">
      <c r="A553" s="306" t="s">
        <v>96</v>
      </c>
      <c r="B553" s="307"/>
      <c r="C553" s="450" t="s">
        <v>146</v>
      </c>
      <c r="D553" s="451"/>
      <c r="E553" s="104" t="s">
        <v>97</v>
      </c>
      <c r="F553" s="309">
        <v>311377563.06</v>
      </c>
      <c r="G553" s="309"/>
      <c r="H553" s="309">
        <v>311290331.82999998</v>
      </c>
      <c r="I553" s="309"/>
      <c r="J553" s="309"/>
      <c r="K553" s="310">
        <v>99.97198538355083</v>
      </c>
      <c r="L553" s="310"/>
    </row>
    <row r="554" spans="1:12" ht="42.75" customHeight="1" x14ac:dyDescent="0.2">
      <c r="A554" s="306" t="s">
        <v>110</v>
      </c>
      <c r="B554" s="307"/>
      <c r="C554" s="450" t="s">
        <v>146</v>
      </c>
      <c r="D554" s="451"/>
      <c r="E554" s="104" t="s">
        <v>111</v>
      </c>
      <c r="F554" s="309">
        <v>15926925.1</v>
      </c>
      <c r="G554" s="309"/>
      <c r="H554" s="309">
        <v>14053324.439999999</v>
      </c>
      <c r="I554" s="309"/>
      <c r="J554" s="309"/>
      <c r="K554" s="310">
        <v>88.236268782352724</v>
      </c>
      <c r="L554" s="310"/>
    </row>
    <row r="555" spans="1:12" ht="48" customHeight="1" x14ac:dyDescent="0.2">
      <c r="A555" s="306" t="s">
        <v>112</v>
      </c>
      <c r="B555" s="307"/>
      <c r="C555" s="450" t="s">
        <v>146</v>
      </c>
      <c r="D555" s="451"/>
      <c r="E555" s="104" t="s">
        <v>113</v>
      </c>
      <c r="F555" s="309">
        <v>15926925.1</v>
      </c>
      <c r="G555" s="309"/>
      <c r="H555" s="309">
        <v>14053324.439999999</v>
      </c>
      <c r="I555" s="309"/>
      <c r="J555" s="309"/>
      <c r="K555" s="310">
        <v>88.236268782352724</v>
      </c>
      <c r="L555" s="310"/>
    </row>
    <row r="556" spans="1:12" ht="35.25" customHeight="1" x14ac:dyDescent="0.2">
      <c r="A556" s="306" t="s">
        <v>147</v>
      </c>
      <c r="B556" s="307"/>
      <c r="C556" s="450" t="s">
        <v>146</v>
      </c>
      <c r="D556" s="451"/>
      <c r="E556" s="104" t="s">
        <v>148</v>
      </c>
      <c r="F556" s="309">
        <v>9374400</v>
      </c>
      <c r="G556" s="309"/>
      <c r="H556" s="309">
        <v>8238310.3600000003</v>
      </c>
      <c r="I556" s="309"/>
      <c r="J556" s="309"/>
      <c r="K556" s="310">
        <v>87.880934886499404</v>
      </c>
      <c r="L556" s="310"/>
    </row>
    <row r="557" spans="1:12" ht="35.25" customHeight="1" x14ac:dyDescent="0.2">
      <c r="A557" s="306" t="s">
        <v>149</v>
      </c>
      <c r="B557" s="307"/>
      <c r="C557" s="450" t="s">
        <v>146</v>
      </c>
      <c r="D557" s="451"/>
      <c r="E557" s="104" t="s">
        <v>150</v>
      </c>
      <c r="F557" s="309">
        <v>9374400</v>
      </c>
      <c r="G557" s="309"/>
      <c r="H557" s="309">
        <v>8238310.3600000003</v>
      </c>
      <c r="I557" s="309"/>
      <c r="J557" s="309"/>
      <c r="K557" s="310">
        <v>87.880934886499404</v>
      </c>
      <c r="L557" s="310"/>
    </row>
    <row r="558" spans="1:12" ht="32.25" customHeight="1" x14ac:dyDescent="0.2">
      <c r="A558" s="306" t="s">
        <v>151</v>
      </c>
      <c r="B558" s="307"/>
      <c r="C558" s="450" t="s">
        <v>146</v>
      </c>
      <c r="D558" s="451"/>
      <c r="E558" s="104" t="s">
        <v>152</v>
      </c>
      <c r="F558" s="309">
        <v>1180000</v>
      </c>
      <c r="G558" s="309"/>
      <c r="H558" s="309">
        <v>690533.28</v>
      </c>
      <c r="I558" s="309"/>
      <c r="J558" s="309"/>
      <c r="K558" s="310">
        <v>58.51976949152543</v>
      </c>
      <c r="L558" s="310"/>
    </row>
    <row r="559" spans="1:12" ht="36.75" customHeight="1" x14ac:dyDescent="0.2">
      <c r="A559" s="306" t="s">
        <v>153</v>
      </c>
      <c r="B559" s="307"/>
      <c r="C559" s="450" t="s">
        <v>146</v>
      </c>
      <c r="D559" s="451"/>
      <c r="E559" s="104" t="s">
        <v>154</v>
      </c>
      <c r="F559" s="309">
        <v>1180000</v>
      </c>
      <c r="G559" s="309"/>
      <c r="H559" s="309">
        <v>690533.28</v>
      </c>
      <c r="I559" s="309"/>
      <c r="J559" s="309"/>
      <c r="K559" s="310">
        <v>58.51976949152543</v>
      </c>
      <c r="L559" s="310"/>
    </row>
    <row r="560" spans="1:12" ht="46.5" customHeight="1" x14ac:dyDescent="0.2">
      <c r="A560" s="306" t="s">
        <v>155</v>
      </c>
      <c r="B560" s="307"/>
      <c r="C560" s="450" t="s">
        <v>156</v>
      </c>
      <c r="D560" s="451"/>
      <c r="E560" s="104"/>
      <c r="F560" s="309">
        <v>124010165.86</v>
      </c>
      <c r="G560" s="309"/>
      <c r="H560" s="309">
        <v>118911068.92</v>
      </c>
      <c r="I560" s="309"/>
      <c r="J560" s="309"/>
      <c r="K560" s="310">
        <v>95.888162148128586</v>
      </c>
      <c r="L560" s="310"/>
    </row>
    <row r="561" spans="1:12" ht="74.25" customHeight="1" x14ac:dyDescent="0.2">
      <c r="A561" s="306" t="s">
        <v>94</v>
      </c>
      <c r="B561" s="307"/>
      <c r="C561" s="450" t="s">
        <v>156</v>
      </c>
      <c r="D561" s="451"/>
      <c r="E561" s="104" t="s">
        <v>95</v>
      </c>
      <c r="F561" s="309">
        <v>112819822.70999999</v>
      </c>
      <c r="G561" s="309"/>
      <c r="H561" s="309">
        <v>108179258.52</v>
      </c>
      <c r="I561" s="309"/>
      <c r="J561" s="309"/>
      <c r="K561" s="310">
        <v>95.886747489465179</v>
      </c>
      <c r="L561" s="310"/>
    </row>
    <row r="562" spans="1:12" ht="46.5" customHeight="1" x14ac:dyDescent="0.2">
      <c r="A562" s="306" t="s">
        <v>96</v>
      </c>
      <c r="B562" s="307"/>
      <c r="C562" s="450" t="s">
        <v>156</v>
      </c>
      <c r="D562" s="451"/>
      <c r="E562" s="104" t="s">
        <v>97</v>
      </c>
      <c r="F562" s="309">
        <v>112819822.70999999</v>
      </c>
      <c r="G562" s="309"/>
      <c r="H562" s="309">
        <v>108179258.52</v>
      </c>
      <c r="I562" s="309"/>
      <c r="J562" s="309"/>
      <c r="K562" s="310">
        <v>95.886747489465179</v>
      </c>
      <c r="L562" s="310"/>
    </row>
    <row r="563" spans="1:12" ht="44.25" customHeight="1" x14ac:dyDescent="0.2">
      <c r="A563" s="306" t="s">
        <v>110</v>
      </c>
      <c r="B563" s="307"/>
      <c r="C563" s="450" t="s">
        <v>156</v>
      </c>
      <c r="D563" s="451"/>
      <c r="E563" s="104" t="s">
        <v>111</v>
      </c>
      <c r="F563" s="309">
        <v>11185288.48</v>
      </c>
      <c r="G563" s="309"/>
      <c r="H563" s="309">
        <v>10729669.83</v>
      </c>
      <c r="I563" s="309"/>
      <c r="J563" s="309"/>
      <c r="K563" s="310">
        <v>95.926625845952245</v>
      </c>
      <c r="L563" s="310"/>
    </row>
    <row r="564" spans="1:12" ht="48" customHeight="1" x14ac:dyDescent="0.2">
      <c r="A564" s="306" t="s">
        <v>112</v>
      </c>
      <c r="B564" s="307"/>
      <c r="C564" s="450" t="s">
        <v>156</v>
      </c>
      <c r="D564" s="451"/>
      <c r="E564" s="104" t="s">
        <v>113</v>
      </c>
      <c r="F564" s="309">
        <v>11185288.48</v>
      </c>
      <c r="G564" s="309"/>
      <c r="H564" s="309">
        <v>10729669.83</v>
      </c>
      <c r="I564" s="309"/>
      <c r="J564" s="309"/>
      <c r="K564" s="310">
        <v>95.926625845952245</v>
      </c>
      <c r="L564" s="310"/>
    </row>
    <row r="565" spans="1:12" ht="44.25" customHeight="1" x14ac:dyDescent="0.2">
      <c r="A565" s="306" t="s">
        <v>147</v>
      </c>
      <c r="B565" s="307"/>
      <c r="C565" s="450" t="s">
        <v>156</v>
      </c>
      <c r="D565" s="451"/>
      <c r="E565" s="104" t="s">
        <v>148</v>
      </c>
      <c r="F565" s="309">
        <v>2054.67</v>
      </c>
      <c r="G565" s="309"/>
      <c r="H565" s="309">
        <v>2054.67</v>
      </c>
      <c r="I565" s="309"/>
      <c r="J565" s="309"/>
      <c r="K565" s="310">
        <v>100</v>
      </c>
      <c r="L565" s="310"/>
    </row>
    <row r="566" spans="1:12" ht="43.5" customHeight="1" x14ac:dyDescent="0.2">
      <c r="A566" s="306" t="s">
        <v>157</v>
      </c>
      <c r="B566" s="307"/>
      <c r="C566" s="450" t="s">
        <v>156</v>
      </c>
      <c r="D566" s="451"/>
      <c r="E566" s="104" t="s">
        <v>158</v>
      </c>
      <c r="F566" s="309">
        <v>2054.67</v>
      </c>
      <c r="G566" s="309"/>
      <c r="H566" s="309">
        <v>2054.67</v>
      </c>
      <c r="I566" s="309"/>
      <c r="J566" s="309"/>
      <c r="K566" s="310">
        <v>100</v>
      </c>
      <c r="L566" s="310"/>
    </row>
    <row r="567" spans="1:12" ht="30" customHeight="1" x14ac:dyDescent="0.2">
      <c r="A567" s="306" t="s">
        <v>151</v>
      </c>
      <c r="B567" s="307"/>
      <c r="C567" s="450" t="s">
        <v>156</v>
      </c>
      <c r="D567" s="451"/>
      <c r="E567" s="104" t="s">
        <v>152</v>
      </c>
      <c r="F567" s="309">
        <v>3000</v>
      </c>
      <c r="G567" s="309"/>
      <c r="H567" s="309">
        <v>85.9</v>
      </c>
      <c r="I567" s="309"/>
      <c r="J567" s="309"/>
      <c r="K567" s="310">
        <v>2.8633333333333333</v>
      </c>
      <c r="L567" s="310"/>
    </row>
    <row r="568" spans="1:12" ht="35.25" customHeight="1" x14ac:dyDescent="0.2">
      <c r="A568" s="306" t="s">
        <v>153</v>
      </c>
      <c r="B568" s="307"/>
      <c r="C568" s="450" t="s">
        <v>156</v>
      </c>
      <c r="D568" s="451"/>
      <c r="E568" s="104" t="s">
        <v>154</v>
      </c>
      <c r="F568" s="309">
        <v>3000</v>
      </c>
      <c r="G568" s="309"/>
      <c r="H568" s="309">
        <v>85.9</v>
      </c>
      <c r="I568" s="309"/>
      <c r="J568" s="309"/>
      <c r="K568" s="310">
        <v>2.8633333333333333</v>
      </c>
      <c r="L568" s="310"/>
    </row>
    <row r="569" spans="1:12" ht="32.25" customHeight="1" x14ac:dyDescent="0.2">
      <c r="A569" s="306" t="s">
        <v>187</v>
      </c>
      <c r="B569" s="307"/>
      <c r="C569" s="450" t="s">
        <v>188</v>
      </c>
      <c r="D569" s="451"/>
      <c r="E569" s="104"/>
      <c r="F569" s="309">
        <v>42458300</v>
      </c>
      <c r="G569" s="309"/>
      <c r="H569" s="309">
        <v>41747941.159999996</v>
      </c>
      <c r="I569" s="309"/>
      <c r="J569" s="309"/>
      <c r="K569" s="310">
        <v>98.326925854308811</v>
      </c>
      <c r="L569" s="310"/>
    </row>
    <row r="570" spans="1:12" ht="80.25" customHeight="1" x14ac:dyDescent="0.2">
      <c r="A570" s="306" t="s">
        <v>94</v>
      </c>
      <c r="B570" s="307"/>
      <c r="C570" s="450" t="s">
        <v>188</v>
      </c>
      <c r="D570" s="451"/>
      <c r="E570" s="104" t="s">
        <v>95</v>
      </c>
      <c r="F570" s="309">
        <v>40755120.960000001</v>
      </c>
      <c r="G570" s="309"/>
      <c r="H570" s="309">
        <v>40044762.119999997</v>
      </c>
      <c r="I570" s="309"/>
      <c r="J570" s="309"/>
      <c r="K570" s="310">
        <v>98.257007160653004</v>
      </c>
      <c r="L570" s="310"/>
    </row>
    <row r="571" spans="1:12" ht="50.25" customHeight="1" x14ac:dyDescent="0.2">
      <c r="A571" s="306" t="s">
        <v>96</v>
      </c>
      <c r="B571" s="307"/>
      <c r="C571" s="450" t="s">
        <v>188</v>
      </c>
      <c r="D571" s="451"/>
      <c r="E571" s="104" t="s">
        <v>97</v>
      </c>
      <c r="F571" s="309">
        <v>40755120.960000001</v>
      </c>
      <c r="G571" s="309"/>
      <c r="H571" s="309">
        <v>40044762.119999997</v>
      </c>
      <c r="I571" s="309"/>
      <c r="J571" s="309"/>
      <c r="K571" s="310">
        <v>98.257007160653004</v>
      </c>
      <c r="L571" s="310"/>
    </row>
    <row r="572" spans="1:12" ht="45" customHeight="1" x14ac:dyDescent="0.2">
      <c r="A572" s="306" t="s">
        <v>110</v>
      </c>
      <c r="B572" s="307"/>
      <c r="C572" s="450" t="s">
        <v>188</v>
      </c>
      <c r="D572" s="451"/>
      <c r="E572" s="104" t="s">
        <v>111</v>
      </c>
      <c r="F572" s="309">
        <v>1653179.04</v>
      </c>
      <c r="G572" s="309"/>
      <c r="H572" s="309">
        <v>1653179.04</v>
      </c>
      <c r="I572" s="309"/>
      <c r="J572" s="309"/>
      <c r="K572" s="310">
        <v>100</v>
      </c>
      <c r="L572" s="310"/>
    </row>
    <row r="573" spans="1:12" ht="53.25" customHeight="1" x14ac:dyDescent="0.2">
      <c r="A573" s="306" t="s">
        <v>112</v>
      </c>
      <c r="B573" s="307"/>
      <c r="C573" s="450" t="s">
        <v>188</v>
      </c>
      <c r="D573" s="451"/>
      <c r="E573" s="104" t="s">
        <v>113</v>
      </c>
      <c r="F573" s="309">
        <v>1653179.04</v>
      </c>
      <c r="G573" s="309"/>
      <c r="H573" s="309">
        <v>1653179.04</v>
      </c>
      <c r="I573" s="309"/>
      <c r="J573" s="309"/>
      <c r="K573" s="310">
        <v>100</v>
      </c>
      <c r="L573" s="310"/>
    </row>
    <row r="574" spans="1:12" ht="26.25" customHeight="1" x14ac:dyDescent="0.2">
      <c r="A574" s="306" t="s">
        <v>151</v>
      </c>
      <c r="B574" s="307"/>
      <c r="C574" s="450" t="s">
        <v>188</v>
      </c>
      <c r="D574" s="451"/>
      <c r="E574" s="104" t="s">
        <v>152</v>
      </c>
      <c r="F574" s="309">
        <v>50000</v>
      </c>
      <c r="G574" s="309"/>
      <c r="H574" s="309">
        <v>50000</v>
      </c>
      <c r="I574" s="309"/>
      <c r="J574" s="309"/>
      <c r="K574" s="310">
        <v>100</v>
      </c>
      <c r="L574" s="310"/>
    </row>
    <row r="575" spans="1:12" ht="33.75" customHeight="1" x14ac:dyDescent="0.2">
      <c r="A575" s="306" t="s">
        <v>153</v>
      </c>
      <c r="B575" s="307"/>
      <c r="C575" s="450" t="s">
        <v>188</v>
      </c>
      <c r="D575" s="451"/>
      <c r="E575" s="104" t="s">
        <v>154</v>
      </c>
      <c r="F575" s="309">
        <v>50000</v>
      </c>
      <c r="G575" s="309"/>
      <c r="H575" s="309">
        <v>50000</v>
      </c>
      <c r="I575" s="309"/>
      <c r="J575" s="309"/>
      <c r="K575" s="310">
        <v>100</v>
      </c>
      <c r="L575" s="310"/>
    </row>
    <row r="576" spans="1:12" ht="30" customHeight="1" x14ac:dyDescent="0.2">
      <c r="A576" s="306" t="s">
        <v>221</v>
      </c>
      <c r="B576" s="307"/>
      <c r="C576" s="450" t="s">
        <v>222</v>
      </c>
      <c r="D576" s="451"/>
      <c r="E576" s="104"/>
      <c r="F576" s="309">
        <v>1105158</v>
      </c>
      <c r="G576" s="309"/>
      <c r="H576" s="309">
        <v>1105158</v>
      </c>
      <c r="I576" s="309"/>
      <c r="J576" s="309"/>
      <c r="K576" s="310">
        <v>100</v>
      </c>
      <c r="L576" s="310"/>
    </row>
    <row r="577" spans="1:12" ht="34.5" customHeight="1" x14ac:dyDescent="0.2">
      <c r="A577" s="306" t="s">
        <v>151</v>
      </c>
      <c r="B577" s="307"/>
      <c r="C577" s="450" t="s">
        <v>222</v>
      </c>
      <c r="D577" s="451"/>
      <c r="E577" s="104" t="s">
        <v>152</v>
      </c>
      <c r="F577" s="309">
        <v>1105158</v>
      </c>
      <c r="G577" s="309"/>
      <c r="H577" s="309">
        <v>1105158</v>
      </c>
      <c r="I577" s="309"/>
      <c r="J577" s="309"/>
      <c r="K577" s="310">
        <v>100</v>
      </c>
      <c r="L577" s="310"/>
    </row>
    <row r="578" spans="1:12" ht="35.25" customHeight="1" x14ac:dyDescent="0.2">
      <c r="A578" s="306" t="s">
        <v>153</v>
      </c>
      <c r="B578" s="307"/>
      <c r="C578" s="450" t="s">
        <v>222</v>
      </c>
      <c r="D578" s="451"/>
      <c r="E578" s="104" t="s">
        <v>154</v>
      </c>
      <c r="F578" s="309">
        <v>1105158</v>
      </c>
      <c r="G578" s="309"/>
      <c r="H578" s="309">
        <v>1105158</v>
      </c>
      <c r="I578" s="309"/>
      <c r="J578" s="309"/>
      <c r="K578" s="310">
        <v>100</v>
      </c>
      <c r="L578" s="310"/>
    </row>
    <row r="579" spans="1:12" ht="48" customHeight="1" x14ac:dyDescent="0.2">
      <c r="A579" s="306" t="s">
        <v>574</v>
      </c>
      <c r="B579" s="307"/>
      <c r="C579" s="450" t="s">
        <v>575</v>
      </c>
      <c r="D579" s="451"/>
      <c r="E579" s="104"/>
      <c r="F579" s="309">
        <v>4947300</v>
      </c>
      <c r="G579" s="309"/>
      <c r="H579" s="309">
        <v>4947300</v>
      </c>
      <c r="I579" s="309"/>
      <c r="J579" s="309"/>
      <c r="K579" s="310">
        <v>100</v>
      </c>
      <c r="L579" s="310"/>
    </row>
    <row r="580" spans="1:12" ht="83.25" customHeight="1" x14ac:dyDescent="0.2">
      <c r="A580" s="306" t="s">
        <v>94</v>
      </c>
      <c r="B580" s="307"/>
      <c r="C580" s="450" t="s">
        <v>575</v>
      </c>
      <c r="D580" s="451"/>
      <c r="E580" s="104" t="s">
        <v>95</v>
      </c>
      <c r="F580" s="309">
        <v>4947300</v>
      </c>
      <c r="G580" s="309"/>
      <c r="H580" s="309">
        <v>4947300</v>
      </c>
      <c r="I580" s="309"/>
      <c r="J580" s="309"/>
      <c r="K580" s="310">
        <v>100</v>
      </c>
      <c r="L580" s="310"/>
    </row>
    <row r="581" spans="1:12" ht="36.75" customHeight="1" x14ac:dyDescent="0.2">
      <c r="A581" s="306" t="s">
        <v>96</v>
      </c>
      <c r="B581" s="307"/>
      <c r="C581" s="450" t="s">
        <v>575</v>
      </c>
      <c r="D581" s="451"/>
      <c r="E581" s="104" t="s">
        <v>97</v>
      </c>
      <c r="F581" s="309">
        <v>4947300</v>
      </c>
      <c r="G581" s="309"/>
      <c r="H581" s="309">
        <v>4947300</v>
      </c>
      <c r="I581" s="309"/>
      <c r="J581" s="309"/>
      <c r="K581" s="310">
        <v>100</v>
      </c>
      <c r="L581" s="310"/>
    </row>
    <row r="582" spans="1:12" ht="44.25" customHeight="1" x14ac:dyDescent="0.2">
      <c r="A582" s="306" t="s">
        <v>223</v>
      </c>
      <c r="B582" s="307"/>
      <c r="C582" s="450" t="s">
        <v>224</v>
      </c>
      <c r="D582" s="451"/>
      <c r="E582" s="104"/>
      <c r="F582" s="309">
        <v>61565068.700000003</v>
      </c>
      <c r="G582" s="309"/>
      <c r="H582" s="309">
        <v>60921065.060000002</v>
      </c>
      <c r="I582" s="309"/>
      <c r="J582" s="309"/>
      <c r="K582" s="310">
        <v>98.953946363418893</v>
      </c>
      <c r="L582" s="310"/>
    </row>
    <row r="583" spans="1:12" ht="81" customHeight="1" x14ac:dyDescent="0.2">
      <c r="A583" s="306" t="s">
        <v>94</v>
      </c>
      <c r="B583" s="307"/>
      <c r="C583" s="450" t="s">
        <v>224</v>
      </c>
      <c r="D583" s="451"/>
      <c r="E583" s="104" t="s">
        <v>95</v>
      </c>
      <c r="F583" s="309">
        <v>58915068.700000003</v>
      </c>
      <c r="G583" s="309"/>
      <c r="H583" s="309">
        <v>58821901.060000002</v>
      </c>
      <c r="I583" s="309"/>
      <c r="J583" s="309"/>
      <c r="K583" s="310">
        <v>99.84186110267575</v>
      </c>
      <c r="L583" s="310"/>
    </row>
    <row r="584" spans="1:12" ht="34.5" customHeight="1" x14ac:dyDescent="0.2">
      <c r="A584" s="306" t="s">
        <v>209</v>
      </c>
      <c r="B584" s="307"/>
      <c r="C584" s="450" t="s">
        <v>224</v>
      </c>
      <c r="D584" s="451"/>
      <c r="E584" s="104" t="s">
        <v>210</v>
      </c>
      <c r="F584" s="309">
        <v>58915068.700000003</v>
      </c>
      <c r="G584" s="309"/>
      <c r="H584" s="309">
        <v>58821901.060000002</v>
      </c>
      <c r="I584" s="309"/>
      <c r="J584" s="309"/>
      <c r="K584" s="310">
        <v>99.84186110267575</v>
      </c>
      <c r="L584" s="310"/>
    </row>
    <row r="585" spans="1:12" ht="42.75" customHeight="1" x14ac:dyDescent="0.2">
      <c r="A585" s="306" t="s">
        <v>110</v>
      </c>
      <c r="B585" s="307"/>
      <c r="C585" s="450" t="s">
        <v>224</v>
      </c>
      <c r="D585" s="451"/>
      <c r="E585" s="104" t="s">
        <v>111</v>
      </c>
      <c r="F585" s="309">
        <v>2650000</v>
      </c>
      <c r="G585" s="309"/>
      <c r="H585" s="309">
        <v>2099164</v>
      </c>
      <c r="I585" s="309"/>
      <c r="J585" s="309"/>
      <c r="K585" s="310">
        <v>79.213735849056604</v>
      </c>
      <c r="L585" s="310"/>
    </row>
    <row r="586" spans="1:12" ht="45.75" customHeight="1" x14ac:dyDescent="0.2">
      <c r="A586" s="306" t="s">
        <v>112</v>
      </c>
      <c r="B586" s="307"/>
      <c r="C586" s="450" t="s">
        <v>224</v>
      </c>
      <c r="D586" s="451"/>
      <c r="E586" s="104" t="s">
        <v>113</v>
      </c>
      <c r="F586" s="309">
        <v>2650000</v>
      </c>
      <c r="G586" s="309"/>
      <c r="H586" s="309">
        <v>2099164</v>
      </c>
      <c r="I586" s="309"/>
      <c r="J586" s="309"/>
      <c r="K586" s="310">
        <v>79.213735849056604</v>
      </c>
      <c r="L586" s="310"/>
    </row>
    <row r="587" spans="1:12" ht="54" customHeight="1" x14ac:dyDescent="0.2">
      <c r="A587" s="306" t="s">
        <v>225</v>
      </c>
      <c r="B587" s="307"/>
      <c r="C587" s="450" t="s">
        <v>226</v>
      </c>
      <c r="D587" s="451"/>
      <c r="E587" s="104"/>
      <c r="F587" s="309">
        <v>30675375.25</v>
      </c>
      <c r="G587" s="309"/>
      <c r="H587" s="309">
        <v>29401553</v>
      </c>
      <c r="I587" s="309"/>
      <c r="J587" s="309"/>
      <c r="K587" s="310">
        <v>95.847411027188656</v>
      </c>
      <c r="L587" s="310"/>
    </row>
    <row r="588" spans="1:12" ht="79.5" customHeight="1" x14ac:dyDescent="0.2">
      <c r="A588" s="306" t="s">
        <v>94</v>
      </c>
      <c r="B588" s="307"/>
      <c r="C588" s="450" t="s">
        <v>226</v>
      </c>
      <c r="D588" s="451"/>
      <c r="E588" s="104" t="s">
        <v>95</v>
      </c>
      <c r="F588" s="309">
        <v>29571375.25</v>
      </c>
      <c r="G588" s="309"/>
      <c r="H588" s="309">
        <v>28551234.5</v>
      </c>
      <c r="I588" s="309"/>
      <c r="J588" s="309"/>
      <c r="K588" s="310">
        <v>96.550242451101425</v>
      </c>
      <c r="L588" s="310"/>
    </row>
    <row r="589" spans="1:12" ht="38.25" customHeight="1" x14ac:dyDescent="0.2">
      <c r="A589" s="306" t="s">
        <v>209</v>
      </c>
      <c r="B589" s="307"/>
      <c r="C589" s="450" t="s">
        <v>226</v>
      </c>
      <c r="D589" s="451"/>
      <c r="E589" s="104" t="s">
        <v>210</v>
      </c>
      <c r="F589" s="309">
        <v>29571375.25</v>
      </c>
      <c r="G589" s="309"/>
      <c r="H589" s="309">
        <v>28551234.5</v>
      </c>
      <c r="I589" s="309"/>
      <c r="J589" s="309"/>
      <c r="K589" s="310">
        <v>96.550242451101425</v>
      </c>
      <c r="L589" s="310"/>
    </row>
    <row r="590" spans="1:12" ht="44.25" customHeight="1" x14ac:dyDescent="0.2">
      <c r="A590" s="306" t="s">
        <v>110</v>
      </c>
      <c r="B590" s="307"/>
      <c r="C590" s="450" t="s">
        <v>226</v>
      </c>
      <c r="D590" s="451"/>
      <c r="E590" s="104" t="s">
        <v>111</v>
      </c>
      <c r="F590" s="309">
        <v>1104000</v>
      </c>
      <c r="G590" s="309"/>
      <c r="H590" s="309">
        <v>850318.5</v>
      </c>
      <c r="I590" s="309"/>
      <c r="J590" s="309"/>
      <c r="K590" s="310">
        <v>77.021603260869568</v>
      </c>
      <c r="L590" s="310"/>
    </row>
    <row r="591" spans="1:12" ht="48" customHeight="1" x14ac:dyDescent="0.2">
      <c r="A591" s="306" t="s">
        <v>112</v>
      </c>
      <c r="B591" s="307"/>
      <c r="C591" s="450" t="s">
        <v>226</v>
      </c>
      <c r="D591" s="451"/>
      <c r="E591" s="104" t="s">
        <v>113</v>
      </c>
      <c r="F591" s="309">
        <v>1104000</v>
      </c>
      <c r="G591" s="309"/>
      <c r="H591" s="309">
        <v>850318.5</v>
      </c>
      <c r="I591" s="309"/>
      <c r="J591" s="309"/>
      <c r="K591" s="310">
        <v>77.021603260869568</v>
      </c>
      <c r="L591" s="310"/>
    </row>
    <row r="592" spans="1:12" ht="66" customHeight="1" x14ac:dyDescent="0.2">
      <c r="A592" s="306" t="s">
        <v>227</v>
      </c>
      <c r="B592" s="307"/>
      <c r="C592" s="450" t="s">
        <v>228</v>
      </c>
      <c r="D592" s="451"/>
      <c r="E592" s="104"/>
      <c r="F592" s="309">
        <v>233112021</v>
      </c>
      <c r="G592" s="309"/>
      <c r="H592" s="309">
        <v>225064246.77000001</v>
      </c>
      <c r="I592" s="309"/>
      <c r="J592" s="309"/>
      <c r="K592" s="310">
        <v>96.547679439491461</v>
      </c>
      <c r="L592" s="310"/>
    </row>
    <row r="593" spans="1:12" ht="87" customHeight="1" x14ac:dyDescent="0.2">
      <c r="A593" s="306" t="s">
        <v>94</v>
      </c>
      <c r="B593" s="307"/>
      <c r="C593" s="450" t="s">
        <v>228</v>
      </c>
      <c r="D593" s="451"/>
      <c r="E593" s="104" t="s">
        <v>95</v>
      </c>
      <c r="F593" s="309">
        <v>222571845.44</v>
      </c>
      <c r="G593" s="309"/>
      <c r="H593" s="309">
        <v>214833916.05000001</v>
      </c>
      <c r="I593" s="309"/>
      <c r="J593" s="309"/>
      <c r="K593" s="310">
        <v>96.523401522459878</v>
      </c>
      <c r="L593" s="310"/>
    </row>
    <row r="594" spans="1:12" ht="36.75" customHeight="1" x14ac:dyDescent="0.2">
      <c r="A594" s="306" t="s">
        <v>209</v>
      </c>
      <c r="B594" s="307"/>
      <c r="C594" s="450" t="s">
        <v>228</v>
      </c>
      <c r="D594" s="451"/>
      <c r="E594" s="104" t="s">
        <v>210</v>
      </c>
      <c r="F594" s="309">
        <v>222571845.44</v>
      </c>
      <c r="G594" s="309"/>
      <c r="H594" s="309">
        <v>214833916.05000001</v>
      </c>
      <c r="I594" s="309"/>
      <c r="J594" s="309"/>
      <c r="K594" s="310">
        <v>96.523401522459878</v>
      </c>
      <c r="L594" s="310"/>
    </row>
    <row r="595" spans="1:12" ht="42" customHeight="1" x14ac:dyDescent="0.2">
      <c r="A595" s="306" t="s">
        <v>110</v>
      </c>
      <c r="B595" s="307"/>
      <c r="C595" s="450" t="s">
        <v>228</v>
      </c>
      <c r="D595" s="451"/>
      <c r="E595" s="104" t="s">
        <v>111</v>
      </c>
      <c r="F595" s="309">
        <v>10488175.560000001</v>
      </c>
      <c r="G595" s="309"/>
      <c r="H595" s="309">
        <v>10203846.300000001</v>
      </c>
      <c r="I595" s="309"/>
      <c r="J595" s="309"/>
      <c r="K595" s="310">
        <v>97.289049383532628</v>
      </c>
      <c r="L595" s="310"/>
    </row>
    <row r="596" spans="1:12" ht="53.25" customHeight="1" x14ac:dyDescent="0.2">
      <c r="A596" s="306" t="s">
        <v>112</v>
      </c>
      <c r="B596" s="307"/>
      <c r="C596" s="450" t="s">
        <v>228</v>
      </c>
      <c r="D596" s="451"/>
      <c r="E596" s="104" t="s">
        <v>113</v>
      </c>
      <c r="F596" s="309">
        <v>10488175.560000001</v>
      </c>
      <c r="G596" s="309"/>
      <c r="H596" s="309">
        <v>10203846.300000001</v>
      </c>
      <c r="I596" s="309"/>
      <c r="J596" s="309"/>
      <c r="K596" s="310">
        <v>97.289049383532628</v>
      </c>
      <c r="L596" s="310"/>
    </row>
    <row r="597" spans="1:12" ht="38.25" customHeight="1" x14ac:dyDescent="0.2">
      <c r="A597" s="306" t="s">
        <v>147</v>
      </c>
      <c r="B597" s="307"/>
      <c r="C597" s="450" t="s">
        <v>228</v>
      </c>
      <c r="D597" s="451"/>
      <c r="E597" s="104" t="s">
        <v>148</v>
      </c>
      <c r="F597" s="309">
        <v>50000</v>
      </c>
      <c r="G597" s="309"/>
      <c r="H597" s="309">
        <v>25521.42</v>
      </c>
      <c r="I597" s="309"/>
      <c r="J597" s="309"/>
      <c r="K597" s="310">
        <v>51.042839999999998</v>
      </c>
      <c r="L597" s="310"/>
    </row>
    <row r="598" spans="1:12" ht="48.75" customHeight="1" x14ac:dyDescent="0.2">
      <c r="A598" s="306" t="s">
        <v>157</v>
      </c>
      <c r="B598" s="307"/>
      <c r="C598" s="450" t="s">
        <v>228</v>
      </c>
      <c r="D598" s="451"/>
      <c r="E598" s="104" t="s">
        <v>158</v>
      </c>
      <c r="F598" s="309">
        <v>50000</v>
      </c>
      <c r="G598" s="309"/>
      <c r="H598" s="309">
        <v>25521.42</v>
      </c>
      <c r="I598" s="309"/>
      <c r="J598" s="309"/>
      <c r="K598" s="310">
        <v>51.042839999999998</v>
      </c>
      <c r="L598" s="310"/>
    </row>
    <row r="599" spans="1:12" ht="34.5" customHeight="1" x14ac:dyDescent="0.2">
      <c r="A599" s="306" t="s">
        <v>151</v>
      </c>
      <c r="B599" s="307"/>
      <c r="C599" s="450" t="s">
        <v>228</v>
      </c>
      <c r="D599" s="451"/>
      <c r="E599" s="104" t="s">
        <v>152</v>
      </c>
      <c r="F599" s="309">
        <v>2000</v>
      </c>
      <c r="G599" s="309"/>
      <c r="H599" s="309">
        <v>963</v>
      </c>
      <c r="I599" s="309"/>
      <c r="J599" s="309"/>
      <c r="K599" s="310">
        <v>48.15</v>
      </c>
      <c r="L599" s="310"/>
    </row>
    <row r="600" spans="1:12" ht="36.75" customHeight="1" x14ac:dyDescent="0.2">
      <c r="A600" s="306" t="s">
        <v>153</v>
      </c>
      <c r="B600" s="307"/>
      <c r="C600" s="450" t="s">
        <v>228</v>
      </c>
      <c r="D600" s="451"/>
      <c r="E600" s="104" t="s">
        <v>154</v>
      </c>
      <c r="F600" s="309">
        <v>2000</v>
      </c>
      <c r="G600" s="309"/>
      <c r="H600" s="309">
        <v>963</v>
      </c>
      <c r="I600" s="309"/>
      <c r="J600" s="309"/>
      <c r="K600" s="310">
        <v>48.15</v>
      </c>
      <c r="L600" s="310"/>
    </row>
    <row r="601" spans="1:12" ht="59.25" customHeight="1" x14ac:dyDescent="0.2">
      <c r="A601" s="306" t="s">
        <v>229</v>
      </c>
      <c r="B601" s="307"/>
      <c r="C601" s="450" t="s">
        <v>230</v>
      </c>
      <c r="D601" s="451"/>
      <c r="E601" s="104"/>
      <c r="F601" s="309">
        <v>476276120.27999997</v>
      </c>
      <c r="G601" s="309"/>
      <c r="H601" s="309">
        <v>472654119.95999998</v>
      </c>
      <c r="I601" s="309"/>
      <c r="J601" s="309"/>
      <c r="K601" s="310">
        <v>99.239516707688253</v>
      </c>
      <c r="L601" s="310"/>
    </row>
    <row r="602" spans="1:12" ht="81" customHeight="1" x14ac:dyDescent="0.2">
      <c r="A602" s="306" t="s">
        <v>94</v>
      </c>
      <c r="B602" s="307"/>
      <c r="C602" s="450" t="s">
        <v>230</v>
      </c>
      <c r="D602" s="451"/>
      <c r="E602" s="104" t="s">
        <v>95</v>
      </c>
      <c r="F602" s="309">
        <v>381525876.44</v>
      </c>
      <c r="G602" s="309"/>
      <c r="H602" s="309">
        <v>380420341.5</v>
      </c>
      <c r="I602" s="309"/>
      <c r="J602" s="309"/>
      <c r="K602" s="310">
        <v>99.710233300473433</v>
      </c>
      <c r="L602" s="310"/>
    </row>
    <row r="603" spans="1:12" ht="37.5" customHeight="1" x14ac:dyDescent="0.2">
      <c r="A603" s="306" t="s">
        <v>209</v>
      </c>
      <c r="B603" s="307"/>
      <c r="C603" s="450" t="s">
        <v>230</v>
      </c>
      <c r="D603" s="451"/>
      <c r="E603" s="104" t="s">
        <v>210</v>
      </c>
      <c r="F603" s="309">
        <v>381525876.44</v>
      </c>
      <c r="G603" s="309"/>
      <c r="H603" s="309">
        <v>380420341.5</v>
      </c>
      <c r="I603" s="309"/>
      <c r="J603" s="309"/>
      <c r="K603" s="310">
        <v>99.710233300473433</v>
      </c>
      <c r="L603" s="310"/>
    </row>
    <row r="604" spans="1:12" ht="38.25" customHeight="1" x14ac:dyDescent="0.2">
      <c r="A604" s="306" t="s">
        <v>110</v>
      </c>
      <c r="B604" s="307"/>
      <c r="C604" s="450" t="s">
        <v>230</v>
      </c>
      <c r="D604" s="451"/>
      <c r="E604" s="104" t="s">
        <v>111</v>
      </c>
      <c r="F604" s="309">
        <v>70839402.370000005</v>
      </c>
      <c r="G604" s="309"/>
      <c r="H604" s="309">
        <v>68331592.629999995</v>
      </c>
      <c r="I604" s="309"/>
      <c r="J604" s="309"/>
      <c r="K604" s="310">
        <v>96.459866040510178</v>
      </c>
      <c r="L604" s="310"/>
    </row>
    <row r="605" spans="1:12" ht="47.25" customHeight="1" x14ac:dyDescent="0.2">
      <c r="A605" s="306" t="s">
        <v>112</v>
      </c>
      <c r="B605" s="307"/>
      <c r="C605" s="450" t="s">
        <v>230</v>
      </c>
      <c r="D605" s="451"/>
      <c r="E605" s="104" t="s">
        <v>113</v>
      </c>
      <c r="F605" s="309">
        <v>70839402.370000005</v>
      </c>
      <c r="G605" s="309"/>
      <c r="H605" s="309">
        <v>68331592.629999995</v>
      </c>
      <c r="I605" s="309"/>
      <c r="J605" s="309"/>
      <c r="K605" s="310">
        <v>96.459866040510178</v>
      </c>
      <c r="L605" s="310"/>
    </row>
    <row r="606" spans="1:12" ht="32.25" customHeight="1" x14ac:dyDescent="0.2">
      <c r="A606" s="306" t="s">
        <v>147</v>
      </c>
      <c r="B606" s="307"/>
      <c r="C606" s="450" t="s">
        <v>230</v>
      </c>
      <c r="D606" s="451"/>
      <c r="E606" s="104" t="s">
        <v>148</v>
      </c>
      <c r="F606" s="309">
        <v>14779.71</v>
      </c>
      <c r="G606" s="309"/>
      <c r="H606" s="309">
        <v>14779.71</v>
      </c>
      <c r="I606" s="309"/>
      <c r="J606" s="309"/>
      <c r="K606" s="310">
        <v>100</v>
      </c>
      <c r="L606" s="310"/>
    </row>
    <row r="607" spans="1:12" ht="38.25" customHeight="1" x14ac:dyDescent="0.2">
      <c r="A607" s="306" t="s">
        <v>157</v>
      </c>
      <c r="B607" s="307"/>
      <c r="C607" s="450" t="s">
        <v>230</v>
      </c>
      <c r="D607" s="451"/>
      <c r="E607" s="104" t="s">
        <v>158</v>
      </c>
      <c r="F607" s="309">
        <v>14779.71</v>
      </c>
      <c r="G607" s="309"/>
      <c r="H607" s="309">
        <v>14779.71</v>
      </c>
      <c r="I607" s="309"/>
      <c r="J607" s="309"/>
      <c r="K607" s="310">
        <v>100</v>
      </c>
      <c r="L607" s="310"/>
    </row>
    <row r="608" spans="1:12" ht="42" customHeight="1" x14ac:dyDescent="0.2">
      <c r="A608" s="306" t="s">
        <v>215</v>
      </c>
      <c r="B608" s="307"/>
      <c r="C608" s="450" t="s">
        <v>230</v>
      </c>
      <c r="D608" s="451"/>
      <c r="E608" s="104" t="s">
        <v>216</v>
      </c>
      <c r="F608" s="309">
        <v>22107601.760000002</v>
      </c>
      <c r="G608" s="309"/>
      <c r="H608" s="309">
        <v>22107601.760000002</v>
      </c>
      <c r="I608" s="309"/>
      <c r="J608" s="309"/>
      <c r="K608" s="310">
        <v>100</v>
      </c>
      <c r="L608" s="310"/>
    </row>
    <row r="609" spans="1:12" ht="30" customHeight="1" x14ac:dyDescent="0.2">
      <c r="A609" s="306" t="s">
        <v>217</v>
      </c>
      <c r="B609" s="307"/>
      <c r="C609" s="450" t="s">
        <v>230</v>
      </c>
      <c r="D609" s="451"/>
      <c r="E609" s="104" t="s">
        <v>218</v>
      </c>
      <c r="F609" s="309">
        <v>21107601.760000002</v>
      </c>
      <c r="G609" s="309"/>
      <c r="H609" s="309">
        <v>21107601.760000002</v>
      </c>
      <c r="I609" s="309"/>
      <c r="J609" s="309"/>
      <c r="K609" s="310">
        <v>100</v>
      </c>
      <c r="L609" s="310"/>
    </row>
    <row r="610" spans="1:12" ht="31.5" customHeight="1" x14ac:dyDescent="0.2">
      <c r="A610" s="306" t="s">
        <v>231</v>
      </c>
      <c r="B610" s="307"/>
      <c r="C610" s="450" t="s">
        <v>230</v>
      </c>
      <c r="D610" s="451"/>
      <c r="E610" s="104" t="s">
        <v>232</v>
      </c>
      <c r="F610" s="309">
        <v>1000000</v>
      </c>
      <c r="G610" s="309"/>
      <c r="H610" s="309">
        <v>1000000</v>
      </c>
      <c r="I610" s="309"/>
      <c r="J610" s="309"/>
      <c r="K610" s="310">
        <v>100</v>
      </c>
      <c r="L610" s="310"/>
    </row>
    <row r="611" spans="1:12" ht="25.5" customHeight="1" x14ac:dyDescent="0.2">
      <c r="A611" s="306" t="s">
        <v>151</v>
      </c>
      <c r="B611" s="307"/>
      <c r="C611" s="450" t="s">
        <v>230</v>
      </c>
      <c r="D611" s="451"/>
      <c r="E611" s="104" t="s">
        <v>152</v>
      </c>
      <c r="F611" s="309">
        <v>1788460</v>
      </c>
      <c r="G611" s="309"/>
      <c r="H611" s="309">
        <v>1779804.36</v>
      </c>
      <c r="I611" s="309"/>
      <c r="J611" s="309"/>
      <c r="K611" s="310">
        <v>99.516028314863064</v>
      </c>
      <c r="L611" s="310"/>
    </row>
    <row r="612" spans="1:12" ht="30" customHeight="1" x14ac:dyDescent="0.2">
      <c r="A612" s="306" t="s">
        <v>153</v>
      </c>
      <c r="B612" s="307"/>
      <c r="C612" s="450" t="s">
        <v>230</v>
      </c>
      <c r="D612" s="451"/>
      <c r="E612" s="104" t="s">
        <v>154</v>
      </c>
      <c r="F612" s="309">
        <v>1788460</v>
      </c>
      <c r="G612" s="309"/>
      <c r="H612" s="309">
        <v>1779804.36</v>
      </c>
      <c r="I612" s="309"/>
      <c r="J612" s="309"/>
      <c r="K612" s="310">
        <v>99.516028314863064</v>
      </c>
      <c r="L612" s="310"/>
    </row>
    <row r="613" spans="1:12" ht="62.25" customHeight="1" x14ac:dyDescent="0.2">
      <c r="A613" s="306" t="s">
        <v>723</v>
      </c>
      <c r="B613" s="307"/>
      <c r="C613" s="450" t="s">
        <v>724</v>
      </c>
      <c r="D613" s="451"/>
      <c r="E613" s="104"/>
      <c r="F613" s="309">
        <v>164480</v>
      </c>
      <c r="G613" s="309"/>
      <c r="H613" s="309">
        <v>164480</v>
      </c>
      <c r="I613" s="309"/>
      <c r="J613" s="309"/>
      <c r="K613" s="310">
        <v>100</v>
      </c>
      <c r="L613" s="310"/>
    </row>
    <row r="614" spans="1:12" ht="114" customHeight="1" x14ac:dyDescent="0.2">
      <c r="A614" s="306" t="s">
        <v>725</v>
      </c>
      <c r="B614" s="307"/>
      <c r="C614" s="450" t="s">
        <v>726</v>
      </c>
      <c r="D614" s="451"/>
      <c r="E614" s="104"/>
      <c r="F614" s="309">
        <v>164480</v>
      </c>
      <c r="G614" s="309"/>
      <c r="H614" s="309">
        <v>164480</v>
      </c>
      <c r="I614" s="309"/>
      <c r="J614" s="309"/>
      <c r="K614" s="310">
        <v>100</v>
      </c>
      <c r="L614" s="310"/>
    </row>
    <row r="615" spans="1:12" ht="42" customHeight="1" x14ac:dyDescent="0.2">
      <c r="A615" s="306" t="s">
        <v>110</v>
      </c>
      <c r="B615" s="307"/>
      <c r="C615" s="450" t="s">
        <v>726</v>
      </c>
      <c r="D615" s="451"/>
      <c r="E615" s="104" t="s">
        <v>111</v>
      </c>
      <c r="F615" s="309">
        <v>164480</v>
      </c>
      <c r="G615" s="309"/>
      <c r="H615" s="309">
        <v>164480</v>
      </c>
      <c r="I615" s="309"/>
      <c r="J615" s="309"/>
      <c r="K615" s="310">
        <v>100</v>
      </c>
      <c r="L615" s="310"/>
    </row>
    <row r="616" spans="1:12" ht="46.5" customHeight="1" x14ac:dyDescent="0.2">
      <c r="A616" s="306" t="s">
        <v>112</v>
      </c>
      <c r="B616" s="307"/>
      <c r="C616" s="450" t="s">
        <v>726</v>
      </c>
      <c r="D616" s="451"/>
      <c r="E616" s="104" t="s">
        <v>113</v>
      </c>
      <c r="F616" s="309">
        <v>164480</v>
      </c>
      <c r="G616" s="309"/>
      <c r="H616" s="309">
        <v>164480</v>
      </c>
      <c r="I616" s="309"/>
      <c r="J616" s="309"/>
      <c r="K616" s="310">
        <v>100</v>
      </c>
      <c r="L616" s="310"/>
    </row>
    <row r="617" spans="1:12" ht="70.5" customHeight="1" x14ac:dyDescent="0.2">
      <c r="A617" s="423" t="s">
        <v>233</v>
      </c>
      <c r="B617" s="424"/>
      <c r="C617" s="454" t="s">
        <v>234</v>
      </c>
      <c r="D617" s="455"/>
      <c r="E617" s="106"/>
      <c r="F617" s="353">
        <v>208355220.03</v>
      </c>
      <c r="G617" s="353"/>
      <c r="H617" s="353">
        <v>198842390.31999999</v>
      </c>
      <c r="I617" s="353"/>
      <c r="J617" s="353"/>
      <c r="K617" s="425">
        <v>95.434321391789325</v>
      </c>
      <c r="L617" s="425"/>
    </row>
    <row r="618" spans="1:12" ht="84" customHeight="1" x14ac:dyDescent="0.2">
      <c r="A618" s="420" t="s">
        <v>235</v>
      </c>
      <c r="B618" s="421"/>
      <c r="C618" s="448" t="s">
        <v>236</v>
      </c>
      <c r="D618" s="449"/>
      <c r="E618" s="105"/>
      <c r="F618" s="376">
        <v>99714969</v>
      </c>
      <c r="G618" s="376"/>
      <c r="H618" s="376">
        <v>98665195.219999999</v>
      </c>
      <c r="I618" s="376"/>
      <c r="J618" s="376"/>
      <c r="K618" s="422">
        <v>98.947225486275784</v>
      </c>
      <c r="L618" s="422"/>
    </row>
    <row r="619" spans="1:12" ht="63" customHeight="1" x14ac:dyDescent="0.2">
      <c r="A619" s="306" t="s">
        <v>922</v>
      </c>
      <c r="B619" s="307"/>
      <c r="C619" s="450" t="s">
        <v>923</v>
      </c>
      <c r="D619" s="451"/>
      <c r="E619" s="104"/>
      <c r="F619" s="309">
        <v>97689576</v>
      </c>
      <c r="G619" s="309"/>
      <c r="H619" s="309">
        <v>96821026</v>
      </c>
      <c r="I619" s="309"/>
      <c r="J619" s="309"/>
      <c r="K619" s="310">
        <v>99.110908209899478</v>
      </c>
      <c r="L619" s="310"/>
    </row>
    <row r="620" spans="1:12" ht="185.25" customHeight="1" x14ac:dyDescent="0.2">
      <c r="A620" s="306" t="s">
        <v>924</v>
      </c>
      <c r="B620" s="307"/>
      <c r="C620" s="450" t="s">
        <v>925</v>
      </c>
      <c r="D620" s="451"/>
      <c r="E620" s="104"/>
      <c r="F620" s="309">
        <v>97689576</v>
      </c>
      <c r="G620" s="309"/>
      <c r="H620" s="309">
        <v>96821026</v>
      </c>
      <c r="I620" s="309"/>
      <c r="J620" s="309"/>
      <c r="K620" s="310">
        <v>99.110908209899478</v>
      </c>
      <c r="L620" s="310"/>
    </row>
    <row r="621" spans="1:12" ht="43.5" customHeight="1" x14ac:dyDescent="0.2">
      <c r="A621" s="306" t="s">
        <v>110</v>
      </c>
      <c r="B621" s="307"/>
      <c r="C621" s="450" t="s">
        <v>925</v>
      </c>
      <c r="D621" s="451"/>
      <c r="E621" s="104" t="s">
        <v>111</v>
      </c>
      <c r="F621" s="309">
        <v>10777600</v>
      </c>
      <c r="G621" s="309"/>
      <c r="H621" s="309">
        <v>9909050</v>
      </c>
      <c r="I621" s="309"/>
      <c r="J621" s="309"/>
      <c r="K621" s="310">
        <v>91.941155730403807</v>
      </c>
      <c r="L621" s="310"/>
    </row>
    <row r="622" spans="1:12" ht="50.25" customHeight="1" x14ac:dyDescent="0.2">
      <c r="A622" s="306" t="s">
        <v>112</v>
      </c>
      <c r="B622" s="307"/>
      <c r="C622" s="450" t="s">
        <v>925</v>
      </c>
      <c r="D622" s="451"/>
      <c r="E622" s="104" t="s">
        <v>113</v>
      </c>
      <c r="F622" s="309">
        <v>10777600</v>
      </c>
      <c r="G622" s="309"/>
      <c r="H622" s="309">
        <v>9909050</v>
      </c>
      <c r="I622" s="309"/>
      <c r="J622" s="309"/>
      <c r="K622" s="310">
        <v>91.941155730403807</v>
      </c>
      <c r="L622" s="310"/>
    </row>
    <row r="623" spans="1:12" ht="46.5" customHeight="1" x14ac:dyDescent="0.2">
      <c r="A623" s="306" t="s">
        <v>215</v>
      </c>
      <c r="B623" s="307"/>
      <c r="C623" s="450" t="s">
        <v>925</v>
      </c>
      <c r="D623" s="451"/>
      <c r="E623" s="104" t="s">
        <v>216</v>
      </c>
      <c r="F623" s="309">
        <v>86911976</v>
      </c>
      <c r="G623" s="309"/>
      <c r="H623" s="309">
        <v>86911976</v>
      </c>
      <c r="I623" s="309"/>
      <c r="J623" s="309"/>
      <c r="K623" s="310">
        <v>100</v>
      </c>
      <c r="L623" s="310"/>
    </row>
    <row r="624" spans="1:12" ht="33.75" customHeight="1" x14ac:dyDescent="0.2">
      <c r="A624" s="306" t="s">
        <v>231</v>
      </c>
      <c r="B624" s="307"/>
      <c r="C624" s="450" t="s">
        <v>925</v>
      </c>
      <c r="D624" s="451"/>
      <c r="E624" s="104" t="s">
        <v>232</v>
      </c>
      <c r="F624" s="309">
        <v>86911976</v>
      </c>
      <c r="G624" s="309"/>
      <c r="H624" s="309">
        <v>86911976</v>
      </c>
      <c r="I624" s="309"/>
      <c r="J624" s="309"/>
      <c r="K624" s="310">
        <v>100</v>
      </c>
      <c r="L624" s="310"/>
    </row>
    <row r="625" spans="1:12" ht="42" customHeight="1" x14ac:dyDescent="0.2">
      <c r="A625" s="306" t="s">
        <v>237</v>
      </c>
      <c r="B625" s="307"/>
      <c r="C625" s="450" t="s">
        <v>238</v>
      </c>
      <c r="D625" s="451"/>
      <c r="E625" s="104"/>
      <c r="F625" s="309">
        <v>2025393</v>
      </c>
      <c r="G625" s="309"/>
      <c r="H625" s="309">
        <v>1844169.22</v>
      </c>
      <c r="I625" s="309"/>
      <c r="J625" s="309"/>
      <c r="K625" s="310">
        <v>91.052414025327437</v>
      </c>
      <c r="L625" s="310"/>
    </row>
    <row r="626" spans="1:12" ht="78" customHeight="1" x14ac:dyDescent="0.2">
      <c r="A626" s="306" t="s">
        <v>239</v>
      </c>
      <c r="B626" s="307"/>
      <c r="C626" s="450" t="s">
        <v>240</v>
      </c>
      <c r="D626" s="451"/>
      <c r="E626" s="104"/>
      <c r="F626" s="309">
        <v>2025393</v>
      </c>
      <c r="G626" s="309"/>
      <c r="H626" s="309">
        <v>1844169.22</v>
      </c>
      <c r="I626" s="309"/>
      <c r="J626" s="309"/>
      <c r="K626" s="310">
        <v>91.052414025327437</v>
      </c>
      <c r="L626" s="310"/>
    </row>
    <row r="627" spans="1:12" ht="42.75" customHeight="1" x14ac:dyDescent="0.2">
      <c r="A627" s="306" t="s">
        <v>110</v>
      </c>
      <c r="B627" s="307"/>
      <c r="C627" s="450" t="s">
        <v>240</v>
      </c>
      <c r="D627" s="451"/>
      <c r="E627" s="104" t="s">
        <v>111</v>
      </c>
      <c r="F627" s="309">
        <v>1025393</v>
      </c>
      <c r="G627" s="309"/>
      <c r="H627" s="309">
        <v>844169.22</v>
      </c>
      <c r="I627" s="309"/>
      <c r="J627" s="309"/>
      <c r="K627" s="310">
        <v>82.326407533501794</v>
      </c>
      <c r="L627" s="310"/>
    </row>
    <row r="628" spans="1:12" ht="45" customHeight="1" x14ac:dyDescent="0.2">
      <c r="A628" s="306" t="s">
        <v>112</v>
      </c>
      <c r="B628" s="307"/>
      <c r="C628" s="450" t="s">
        <v>240</v>
      </c>
      <c r="D628" s="451"/>
      <c r="E628" s="104" t="s">
        <v>113</v>
      </c>
      <c r="F628" s="309">
        <v>1025393</v>
      </c>
      <c r="G628" s="309"/>
      <c r="H628" s="309">
        <v>844169.22</v>
      </c>
      <c r="I628" s="309"/>
      <c r="J628" s="309"/>
      <c r="K628" s="310">
        <v>82.326407533501794</v>
      </c>
      <c r="L628" s="310"/>
    </row>
    <row r="629" spans="1:12" ht="45" customHeight="1" x14ac:dyDescent="0.2">
      <c r="A629" s="306" t="s">
        <v>215</v>
      </c>
      <c r="B629" s="307"/>
      <c r="C629" s="450" t="s">
        <v>240</v>
      </c>
      <c r="D629" s="451"/>
      <c r="E629" s="104" t="s">
        <v>216</v>
      </c>
      <c r="F629" s="309">
        <v>1000000</v>
      </c>
      <c r="G629" s="309"/>
      <c r="H629" s="309">
        <v>1000000</v>
      </c>
      <c r="I629" s="309"/>
      <c r="J629" s="309"/>
      <c r="K629" s="310">
        <v>100</v>
      </c>
      <c r="L629" s="310"/>
    </row>
    <row r="630" spans="1:12" ht="36" customHeight="1" x14ac:dyDescent="0.2">
      <c r="A630" s="306" t="s">
        <v>231</v>
      </c>
      <c r="B630" s="307"/>
      <c r="C630" s="450" t="s">
        <v>240</v>
      </c>
      <c r="D630" s="451"/>
      <c r="E630" s="104" t="s">
        <v>232</v>
      </c>
      <c r="F630" s="309">
        <v>1000000</v>
      </c>
      <c r="G630" s="309"/>
      <c r="H630" s="309">
        <v>1000000</v>
      </c>
      <c r="I630" s="309"/>
      <c r="J630" s="309"/>
      <c r="K630" s="310">
        <v>100</v>
      </c>
      <c r="L630" s="310"/>
    </row>
    <row r="631" spans="1:12" ht="36.75" customHeight="1" x14ac:dyDescent="0.2">
      <c r="A631" s="420" t="s">
        <v>828</v>
      </c>
      <c r="B631" s="421"/>
      <c r="C631" s="448" t="s">
        <v>829</v>
      </c>
      <c r="D631" s="449"/>
      <c r="E631" s="105"/>
      <c r="F631" s="376">
        <v>30250000</v>
      </c>
      <c r="G631" s="376"/>
      <c r="H631" s="376">
        <v>22013005.239999998</v>
      </c>
      <c r="I631" s="376"/>
      <c r="J631" s="376"/>
      <c r="K631" s="422">
        <v>72.770265256198343</v>
      </c>
      <c r="L631" s="422"/>
    </row>
    <row r="632" spans="1:12" ht="42.75" customHeight="1" x14ac:dyDescent="0.2">
      <c r="A632" s="306" t="s">
        <v>830</v>
      </c>
      <c r="B632" s="307"/>
      <c r="C632" s="450" t="s">
        <v>831</v>
      </c>
      <c r="D632" s="451"/>
      <c r="E632" s="104"/>
      <c r="F632" s="309">
        <v>30250000</v>
      </c>
      <c r="G632" s="309"/>
      <c r="H632" s="309">
        <v>22013005.239999998</v>
      </c>
      <c r="I632" s="309"/>
      <c r="J632" s="309"/>
      <c r="K632" s="310">
        <v>72.770265256198343</v>
      </c>
      <c r="L632" s="310"/>
    </row>
    <row r="633" spans="1:12" ht="113.25" customHeight="1" x14ac:dyDescent="0.2">
      <c r="A633" s="306" t="s">
        <v>832</v>
      </c>
      <c r="B633" s="307"/>
      <c r="C633" s="450" t="s">
        <v>833</v>
      </c>
      <c r="D633" s="451"/>
      <c r="E633" s="104"/>
      <c r="F633" s="309">
        <v>2710000</v>
      </c>
      <c r="G633" s="309"/>
      <c r="H633" s="309">
        <v>2710000</v>
      </c>
      <c r="I633" s="309"/>
      <c r="J633" s="309"/>
      <c r="K633" s="310">
        <v>100</v>
      </c>
      <c r="L633" s="310"/>
    </row>
    <row r="634" spans="1:12" ht="55.5" customHeight="1" x14ac:dyDescent="0.2">
      <c r="A634" s="306" t="s">
        <v>215</v>
      </c>
      <c r="B634" s="307"/>
      <c r="C634" s="450" t="s">
        <v>833</v>
      </c>
      <c r="D634" s="451"/>
      <c r="E634" s="104" t="s">
        <v>216</v>
      </c>
      <c r="F634" s="309">
        <v>2710000</v>
      </c>
      <c r="G634" s="309"/>
      <c r="H634" s="309">
        <v>2710000</v>
      </c>
      <c r="I634" s="309"/>
      <c r="J634" s="309"/>
      <c r="K634" s="310">
        <v>100</v>
      </c>
      <c r="L634" s="310"/>
    </row>
    <row r="635" spans="1:12" ht="45" customHeight="1" x14ac:dyDescent="0.2">
      <c r="A635" s="306" t="s">
        <v>231</v>
      </c>
      <c r="B635" s="307"/>
      <c r="C635" s="450" t="s">
        <v>833</v>
      </c>
      <c r="D635" s="451"/>
      <c r="E635" s="104" t="s">
        <v>232</v>
      </c>
      <c r="F635" s="309">
        <v>2710000</v>
      </c>
      <c r="G635" s="309"/>
      <c r="H635" s="309">
        <v>2710000</v>
      </c>
      <c r="I635" s="309"/>
      <c r="J635" s="309"/>
      <c r="K635" s="310">
        <v>100</v>
      </c>
      <c r="L635" s="310"/>
    </row>
    <row r="636" spans="1:12" ht="108" customHeight="1" x14ac:dyDescent="0.2">
      <c r="A636" s="306" t="s">
        <v>834</v>
      </c>
      <c r="B636" s="307"/>
      <c r="C636" s="450" t="s">
        <v>835</v>
      </c>
      <c r="D636" s="451"/>
      <c r="E636" s="104"/>
      <c r="F636" s="309">
        <v>3300000</v>
      </c>
      <c r="G636" s="309"/>
      <c r="H636" s="309">
        <v>3300000</v>
      </c>
      <c r="I636" s="309"/>
      <c r="J636" s="309"/>
      <c r="K636" s="310">
        <v>100</v>
      </c>
      <c r="L636" s="310"/>
    </row>
    <row r="637" spans="1:12" ht="55.5" customHeight="1" x14ac:dyDescent="0.2">
      <c r="A637" s="306" t="s">
        <v>215</v>
      </c>
      <c r="B637" s="307"/>
      <c r="C637" s="450" t="s">
        <v>835</v>
      </c>
      <c r="D637" s="451"/>
      <c r="E637" s="104" t="s">
        <v>216</v>
      </c>
      <c r="F637" s="309">
        <v>3300000</v>
      </c>
      <c r="G637" s="309"/>
      <c r="H637" s="309">
        <v>3300000</v>
      </c>
      <c r="I637" s="309"/>
      <c r="J637" s="309"/>
      <c r="K637" s="310">
        <v>100</v>
      </c>
      <c r="L637" s="310"/>
    </row>
    <row r="638" spans="1:12" ht="42" customHeight="1" x14ac:dyDescent="0.2">
      <c r="A638" s="306" t="s">
        <v>231</v>
      </c>
      <c r="B638" s="307"/>
      <c r="C638" s="450" t="s">
        <v>835</v>
      </c>
      <c r="D638" s="451"/>
      <c r="E638" s="104" t="s">
        <v>232</v>
      </c>
      <c r="F638" s="309">
        <v>3300000</v>
      </c>
      <c r="G638" s="309"/>
      <c r="H638" s="309">
        <v>3300000</v>
      </c>
      <c r="I638" s="309"/>
      <c r="J638" s="309"/>
      <c r="K638" s="310">
        <v>100</v>
      </c>
      <c r="L638" s="310"/>
    </row>
    <row r="639" spans="1:12" ht="88.5" customHeight="1" x14ac:dyDescent="0.2">
      <c r="A639" s="306" t="s">
        <v>836</v>
      </c>
      <c r="B639" s="307"/>
      <c r="C639" s="450" t="s">
        <v>837</v>
      </c>
      <c r="D639" s="451"/>
      <c r="E639" s="104"/>
      <c r="F639" s="309">
        <v>1700000</v>
      </c>
      <c r="G639" s="309"/>
      <c r="H639" s="309">
        <v>1700000</v>
      </c>
      <c r="I639" s="309"/>
      <c r="J639" s="309"/>
      <c r="K639" s="310">
        <v>100</v>
      </c>
      <c r="L639" s="310"/>
    </row>
    <row r="640" spans="1:12" ht="51" customHeight="1" x14ac:dyDescent="0.2">
      <c r="A640" s="306" t="s">
        <v>215</v>
      </c>
      <c r="B640" s="307"/>
      <c r="C640" s="450" t="s">
        <v>837</v>
      </c>
      <c r="D640" s="451"/>
      <c r="E640" s="104" t="s">
        <v>216</v>
      </c>
      <c r="F640" s="309">
        <v>1700000</v>
      </c>
      <c r="G640" s="309"/>
      <c r="H640" s="309">
        <v>1700000</v>
      </c>
      <c r="I640" s="309"/>
      <c r="J640" s="309"/>
      <c r="K640" s="310">
        <v>100</v>
      </c>
      <c r="L640" s="310"/>
    </row>
    <row r="641" spans="1:12" ht="39" customHeight="1" x14ac:dyDescent="0.2">
      <c r="A641" s="306" t="s">
        <v>231</v>
      </c>
      <c r="B641" s="307"/>
      <c r="C641" s="450" t="s">
        <v>837</v>
      </c>
      <c r="D641" s="451"/>
      <c r="E641" s="104" t="s">
        <v>232</v>
      </c>
      <c r="F641" s="309">
        <v>1700000</v>
      </c>
      <c r="G641" s="309"/>
      <c r="H641" s="309">
        <v>1700000</v>
      </c>
      <c r="I641" s="309"/>
      <c r="J641" s="309"/>
      <c r="K641" s="310">
        <v>100</v>
      </c>
      <c r="L641" s="310"/>
    </row>
    <row r="642" spans="1:12" ht="95.25" customHeight="1" x14ac:dyDescent="0.2">
      <c r="A642" s="306" t="s">
        <v>838</v>
      </c>
      <c r="B642" s="307"/>
      <c r="C642" s="450" t="s">
        <v>839</v>
      </c>
      <c r="D642" s="451"/>
      <c r="E642" s="104"/>
      <c r="F642" s="309">
        <v>2040000</v>
      </c>
      <c r="G642" s="309"/>
      <c r="H642" s="309">
        <v>1388105.4</v>
      </c>
      <c r="I642" s="309"/>
      <c r="J642" s="309"/>
      <c r="K642" s="310">
        <v>68.04438235294117</v>
      </c>
      <c r="L642" s="310"/>
    </row>
    <row r="643" spans="1:12" ht="53.25" customHeight="1" x14ac:dyDescent="0.2">
      <c r="A643" s="306" t="s">
        <v>215</v>
      </c>
      <c r="B643" s="307"/>
      <c r="C643" s="450" t="s">
        <v>839</v>
      </c>
      <c r="D643" s="451"/>
      <c r="E643" s="104" t="s">
        <v>216</v>
      </c>
      <c r="F643" s="309">
        <v>2040000</v>
      </c>
      <c r="G643" s="309"/>
      <c r="H643" s="309">
        <v>1388105.4</v>
      </c>
      <c r="I643" s="309"/>
      <c r="J643" s="309"/>
      <c r="K643" s="310">
        <v>68.04438235294117</v>
      </c>
      <c r="L643" s="310"/>
    </row>
    <row r="644" spans="1:12" ht="30.75" customHeight="1" x14ac:dyDescent="0.2">
      <c r="A644" s="306" t="s">
        <v>217</v>
      </c>
      <c r="B644" s="307"/>
      <c r="C644" s="450" t="s">
        <v>839</v>
      </c>
      <c r="D644" s="451"/>
      <c r="E644" s="104" t="s">
        <v>218</v>
      </c>
      <c r="F644" s="309">
        <v>2040000</v>
      </c>
      <c r="G644" s="309"/>
      <c r="H644" s="309">
        <v>1388105.4</v>
      </c>
      <c r="I644" s="309"/>
      <c r="J644" s="309"/>
      <c r="K644" s="310">
        <v>68.04438235294117</v>
      </c>
      <c r="L644" s="310"/>
    </row>
    <row r="645" spans="1:12" ht="94.5" customHeight="1" x14ac:dyDescent="0.2">
      <c r="A645" s="306" t="s">
        <v>840</v>
      </c>
      <c r="B645" s="307"/>
      <c r="C645" s="450" t="s">
        <v>841</v>
      </c>
      <c r="D645" s="451"/>
      <c r="E645" s="104"/>
      <c r="F645" s="309">
        <v>19000000</v>
      </c>
      <c r="G645" s="309"/>
      <c r="H645" s="309">
        <v>11911920</v>
      </c>
      <c r="I645" s="309"/>
      <c r="J645" s="309"/>
      <c r="K645" s="310">
        <v>62.694315789473684</v>
      </c>
      <c r="L645" s="310"/>
    </row>
    <row r="646" spans="1:12" ht="46.5" customHeight="1" x14ac:dyDescent="0.2">
      <c r="A646" s="306" t="s">
        <v>215</v>
      </c>
      <c r="B646" s="307"/>
      <c r="C646" s="450" t="s">
        <v>841</v>
      </c>
      <c r="D646" s="451"/>
      <c r="E646" s="104" t="s">
        <v>216</v>
      </c>
      <c r="F646" s="309">
        <v>19000000</v>
      </c>
      <c r="G646" s="309"/>
      <c r="H646" s="309">
        <v>11911920</v>
      </c>
      <c r="I646" s="309"/>
      <c r="J646" s="309"/>
      <c r="K646" s="310">
        <v>62.694315789473684</v>
      </c>
      <c r="L646" s="310"/>
    </row>
    <row r="647" spans="1:12" ht="38.25" customHeight="1" x14ac:dyDescent="0.2">
      <c r="A647" s="306" t="s">
        <v>217</v>
      </c>
      <c r="B647" s="307"/>
      <c r="C647" s="450" t="s">
        <v>841</v>
      </c>
      <c r="D647" s="451"/>
      <c r="E647" s="104" t="s">
        <v>218</v>
      </c>
      <c r="F647" s="309">
        <v>19000000</v>
      </c>
      <c r="G647" s="309"/>
      <c r="H647" s="309">
        <v>11911920</v>
      </c>
      <c r="I647" s="309"/>
      <c r="J647" s="309"/>
      <c r="K647" s="310">
        <v>62.694315789473684</v>
      </c>
      <c r="L647" s="310"/>
    </row>
    <row r="648" spans="1:12" ht="88.5" customHeight="1" x14ac:dyDescent="0.2">
      <c r="A648" s="306" t="s">
        <v>842</v>
      </c>
      <c r="B648" s="307"/>
      <c r="C648" s="450" t="s">
        <v>843</v>
      </c>
      <c r="D648" s="451"/>
      <c r="E648" s="104"/>
      <c r="F648" s="309">
        <v>1500000</v>
      </c>
      <c r="G648" s="309"/>
      <c r="H648" s="309">
        <v>1002979.84</v>
      </c>
      <c r="I648" s="309"/>
      <c r="J648" s="309"/>
      <c r="K648" s="310">
        <v>66.865322666666657</v>
      </c>
      <c r="L648" s="310"/>
    </row>
    <row r="649" spans="1:12" ht="48" customHeight="1" x14ac:dyDescent="0.2">
      <c r="A649" s="306" t="s">
        <v>215</v>
      </c>
      <c r="B649" s="307"/>
      <c r="C649" s="450" t="s">
        <v>843</v>
      </c>
      <c r="D649" s="451"/>
      <c r="E649" s="104" t="s">
        <v>216</v>
      </c>
      <c r="F649" s="309">
        <v>1500000</v>
      </c>
      <c r="G649" s="309"/>
      <c r="H649" s="309">
        <v>1002979.84</v>
      </c>
      <c r="I649" s="309"/>
      <c r="J649" s="309"/>
      <c r="K649" s="310">
        <v>66.865322666666657</v>
      </c>
      <c r="L649" s="310"/>
    </row>
    <row r="650" spans="1:12" ht="33.75" customHeight="1" x14ac:dyDescent="0.2">
      <c r="A650" s="306" t="s">
        <v>217</v>
      </c>
      <c r="B650" s="307"/>
      <c r="C650" s="450" t="s">
        <v>843</v>
      </c>
      <c r="D650" s="451"/>
      <c r="E650" s="104" t="s">
        <v>218</v>
      </c>
      <c r="F650" s="309">
        <v>1500000</v>
      </c>
      <c r="G650" s="309"/>
      <c r="H650" s="309">
        <v>1002979.84</v>
      </c>
      <c r="I650" s="309"/>
      <c r="J650" s="309"/>
      <c r="K650" s="310">
        <v>66.865322666666657</v>
      </c>
      <c r="L650" s="310"/>
    </row>
    <row r="651" spans="1:12" ht="36.75" customHeight="1" x14ac:dyDescent="0.2">
      <c r="A651" s="420" t="s">
        <v>353</v>
      </c>
      <c r="B651" s="421"/>
      <c r="C651" s="448" t="s">
        <v>354</v>
      </c>
      <c r="D651" s="449"/>
      <c r="E651" s="105"/>
      <c r="F651" s="376">
        <v>8811158.8599999994</v>
      </c>
      <c r="G651" s="376"/>
      <c r="H651" s="376">
        <v>8585097.6899999995</v>
      </c>
      <c r="I651" s="376"/>
      <c r="J651" s="376"/>
      <c r="K651" s="422">
        <v>97.434376413002283</v>
      </c>
      <c r="L651" s="422"/>
    </row>
    <row r="652" spans="1:12" ht="45" customHeight="1" x14ac:dyDescent="0.2">
      <c r="A652" s="306" t="s">
        <v>728</v>
      </c>
      <c r="B652" s="307"/>
      <c r="C652" s="450" t="s">
        <v>729</v>
      </c>
      <c r="D652" s="451"/>
      <c r="E652" s="104"/>
      <c r="F652" s="309">
        <v>1275302</v>
      </c>
      <c r="G652" s="309"/>
      <c r="H652" s="309">
        <v>1275302</v>
      </c>
      <c r="I652" s="309"/>
      <c r="J652" s="309"/>
      <c r="K652" s="310">
        <v>100</v>
      </c>
      <c r="L652" s="310"/>
    </row>
    <row r="653" spans="1:12" ht="54" customHeight="1" x14ac:dyDescent="0.2">
      <c r="A653" s="306" t="s">
        <v>730</v>
      </c>
      <c r="B653" s="307"/>
      <c r="C653" s="450" t="s">
        <v>731</v>
      </c>
      <c r="D653" s="451"/>
      <c r="E653" s="104"/>
      <c r="F653" s="309">
        <v>1275302</v>
      </c>
      <c r="G653" s="309"/>
      <c r="H653" s="309">
        <v>1275302</v>
      </c>
      <c r="I653" s="309"/>
      <c r="J653" s="309"/>
      <c r="K653" s="310">
        <v>100</v>
      </c>
      <c r="L653" s="310"/>
    </row>
    <row r="654" spans="1:12" ht="58.5" customHeight="1" x14ac:dyDescent="0.2">
      <c r="A654" s="306" t="s">
        <v>215</v>
      </c>
      <c r="B654" s="307"/>
      <c r="C654" s="450" t="s">
        <v>731</v>
      </c>
      <c r="D654" s="451"/>
      <c r="E654" s="104" t="s">
        <v>216</v>
      </c>
      <c r="F654" s="309">
        <v>1275302</v>
      </c>
      <c r="G654" s="309"/>
      <c r="H654" s="309">
        <v>1275302</v>
      </c>
      <c r="I654" s="309"/>
      <c r="J654" s="309"/>
      <c r="K654" s="310">
        <v>100</v>
      </c>
      <c r="L654" s="310"/>
    </row>
    <row r="655" spans="1:12" ht="41.25" customHeight="1" x14ac:dyDescent="0.2">
      <c r="A655" s="306" t="s">
        <v>217</v>
      </c>
      <c r="B655" s="307"/>
      <c r="C655" s="450" t="s">
        <v>731</v>
      </c>
      <c r="D655" s="451"/>
      <c r="E655" s="104" t="s">
        <v>218</v>
      </c>
      <c r="F655" s="309">
        <v>1275302</v>
      </c>
      <c r="G655" s="309"/>
      <c r="H655" s="309">
        <v>1275302</v>
      </c>
      <c r="I655" s="309"/>
      <c r="J655" s="309"/>
      <c r="K655" s="310">
        <v>100</v>
      </c>
      <c r="L655" s="310"/>
    </row>
    <row r="656" spans="1:12" ht="138" customHeight="1" x14ac:dyDescent="0.2">
      <c r="A656" s="306" t="s">
        <v>355</v>
      </c>
      <c r="B656" s="307"/>
      <c r="C656" s="450" t="s">
        <v>356</v>
      </c>
      <c r="D656" s="451"/>
      <c r="E656" s="104"/>
      <c r="F656" s="309">
        <v>7535856.8600000003</v>
      </c>
      <c r="G656" s="309"/>
      <c r="H656" s="309">
        <v>7309795.6900000004</v>
      </c>
      <c r="I656" s="309"/>
      <c r="J656" s="309"/>
      <c r="K656" s="310">
        <v>97.000192888483298</v>
      </c>
      <c r="L656" s="310"/>
    </row>
    <row r="657" spans="1:12" ht="66" customHeight="1" x14ac:dyDescent="0.2">
      <c r="A657" s="306" t="s">
        <v>357</v>
      </c>
      <c r="B657" s="307"/>
      <c r="C657" s="450" t="s">
        <v>358</v>
      </c>
      <c r="D657" s="451"/>
      <c r="E657" s="104"/>
      <c r="F657" s="309">
        <v>7535856.8600000003</v>
      </c>
      <c r="G657" s="309"/>
      <c r="H657" s="309">
        <v>7309795.6900000004</v>
      </c>
      <c r="I657" s="309"/>
      <c r="J657" s="309"/>
      <c r="K657" s="310">
        <v>97.000192888483298</v>
      </c>
      <c r="L657" s="310"/>
    </row>
    <row r="658" spans="1:12" ht="81.75" customHeight="1" x14ac:dyDescent="0.2">
      <c r="A658" s="306" t="s">
        <v>94</v>
      </c>
      <c r="B658" s="307"/>
      <c r="C658" s="450" t="s">
        <v>358</v>
      </c>
      <c r="D658" s="451"/>
      <c r="E658" s="104" t="s">
        <v>95</v>
      </c>
      <c r="F658" s="309">
        <v>420546</v>
      </c>
      <c r="G658" s="309"/>
      <c r="H658" s="309">
        <v>379316</v>
      </c>
      <c r="I658" s="309"/>
      <c r="J658" s="309"/>
      <c r="K658" s="310">
        <v>90.196078431372555</v>
      </c>
      <c r="L658" s="310"/>
    </row>
    <row r="659" spans="1:12" ht="36.75" customHeight="1" x14ac:dyDescent="0.2">
      <c r="A659" s="306" t="s">
        <v>209</v>
      </c>
      <c r="B659" s="307"/>
      <c r="C659" s="450" t="s">
        <v>358</v>
      </c>
      <c r="D659" s="451"/>
      <c r="E659" s="104" t="s">
        <v>210</v>
      </c>
      <c r="F659" s="309">
        <v>420546</v>
      </c>
      <c r="G659" s="309"/>
      <c r="H659" s="309">
        <v>379316</v>
      </c>
      <c r="I659" s="309"/>
      <c r="J659" s="309"/>
      <c r="K659" s="310">
        <v>90.196078431372555</v>
      </c>
      <c r="L659" s="310"/>
    </row>
    <row r="660" spans="1:12" ht="46.5" customHeight="1" x14ac:dyDescent="0.2">
      <c r="A660" s="306" t="s">
        <v>110</v>
      </c>
      <c r="B660" s="307"/>
      <c r="C660" s="450" t="s">
        <v>358</v>
      </c>
      <c r="D660" s="451"/>
      <c r="E660" s="104" t="s">
        <v>111</v>
      </c>
      <c r="F660" s="309">
        <v>69613.350000000006</v>
      </c>
      <c r="G660" s="309"/>
      <c r="H660" s="309">
        <v>0</v>
      </c>
      <c r="I660" s="309"/>
      <c r="J660" s="309"/>
      <c r="K660" s="310">
        <v>0</v>
      </c>
      <c r="L660" s="310"/>
    </row>
    <row r="661" spans="1:12" ht="49.5" customHeight="1" x14ac:dyDescent="0.2">
      <c r="A661" s="306" t="s">
        <v>112</v>
      </c>
      <c r="B661" s="307"/>
      <c r="C661" s="450" t="s">
        <v>358</v>
      </c>
      <c r="D661" s="451"/>
      <c r="E661" s="104" t="s">
        <v>113</v>
      </c>
      <c r="F661" s="309">
        <v>69613.350000000006</v>
      </c>
      <c r="G661" s="309"/>
      <c r="H661" s="309">
        <v>0</v>
      </c>
      <c r="I661" s="309"/>
      <c r="J661" s="309"/>
      <c r="K661" s="310">
        <v>0</v>
      </c>
      <c r="L661" s="310"/>
    </row>
    <row r="662" spans="1:12" ht="53.25" customHeight="1" x14ac:dyDescent="0.2">
      <c r="A662" s="306" t="s">
        <v>215</v>
      </c>
      <c r="B662" s="307"/>
      <c r="C662" s="450" t="s">
        <v>358</v>
      </c>
      <c r="D662" s="451"/>
      <c r="E662" s="104" t="s">
        <v>216</v>
      </c>
      <c r="F662" s="309">
        <v>7045697.5099999998</v>
      </c>
      <c r="G662" s="309"/>
      <c r="H662" s="309">
        <v>6930479.6900000004</v>
      </c>
      <c r="I662" s="309"/>
      <c r="J662" s="309"/>
      <c r="K662" s="310">
        <v>98.36470669033875</v>
      </c>
      <c r="L662" s="310"/>
    </row>
    <row r="663" spans="1:12" ht="36.75" customHeight="1" x14ac:dyDescent="0.2">
      <c r="A663" s="306" t="s">
        <v>217</v>
      </c>
      <c r="B663" s="307"/>
      <c r="C663" s="450" t="s">
        <v>358</v>
      </c>
      <c r="D663" s="451"/>
      <c r="E663" s="104" t="s">
        <v>218</v>
      </c>
      <c r="F663" s="309">
        <v>6303914.6600000001</v>
      </c>
      <c r="G663" s="309"/>
      <c r="H663" s="309">
        <v>6229569.8399999999</v>
      </c>
      <c r="I663" s="309"/>
      <c r="J663" s="309"/>
      <c r="K663" s="310">
        <v>98.820656306283169</v>
      </c>
      <c r="L663" s="310"/>
    </row>
    <row r="664" spans="1:12" ht="33" customHeight="1" x14ac:dyDescent="0.2">
      <c r="A664" s="306" t="s">
        <v>231</v>
      </c>
      <c r="B664" s="307"/>
      <c r="C664" s="450" t="s">
        <v>358</v>
      </c>
      <c r="D664" s="451"/>
      <c r="E664" s="104" t="s">
        <v>232</v>
      </c>
      <c r="F664" s="309">
        <v>741782.85</v>
      </c>
      <c r="G664" s="309"/>
      <c r="H664" s="309">
        <v>700909.85</v>
      </c>
      <c r="I664" s="309"/>
      <c r="J664" s="309"/>
      <c r="K664" s="310">
        <v>94.489896874806419</v>
      </c>
      <c r="L664" s="310"/>
    </row>
    <row r="665" spans="1:12" ht="51" customHeight="1" x14ac:dyDescent="0.2">
      <c r="A665" s="420" t="s">
        <v>732</v>
      </c>
      <c r="B665" s="421"/>
      <c r="C665" s="448" t="s">
        <v>733</v>
      </c>
      <c r="D665" s="449"/>
      <c r="E665" s="105"/>
      <c r="F665" s="376">
        <v>224698</v>
      </c>
      <c r="G665" s="376"/>
      <c r="H665" s="376">
        <v>224698</v>
      </c>
      <c r="I665" s="376"/>
      <c r="J665" s="376"/>
      <c r="K665" s="422">
        <v>100</v>
      </c>
      <c r="L665" s="422"/>
    </row>
    <row r="666" spans="1:12" ht="66" customHeight="1" x14ac:dyDescent="0.2">
      <c r="A666" s="306" t="s">
        <v>734</v>
      </c>
      <c r="B666" s="307"/>
      <c r="C666" s="450" t="s">
        <v>735</v>
      </c>
      <c r="D666" s="451"/>
      <c r="E666" s="104"/>
      <c r="F666" s="309">
        <v>224698</v>
      </c>
      <c r="G666" s="309"/>
      <c r="H666" s="309">
        <v>224698</v>
      </c>
      <c r="I666" s="309"/>
      <c r="J666" s="309"/>
      <c r="K666" s="310">
        <v>100</v>
      </c>
      <c r="L666" s="310"/>
    </row>
    <row r="667" spans="1:12" ht="48.75" customHeight="1" x14ac:dyDescent="0.2">
      <c r="A667" s="306" t="s">
        <v>736</v>
      </c>
      <c r="B667" s="307"/>
      <c r="C667" s="450" t="s">
        <v>737</v>
      </c>
      <c r="D667" s="451"/>
      <c r="E667" s="104"/>
      <c r="F667" s="309">
        <v>224698</v>
      </c>
      <c r="G667" s="309"/>
      <c r="H667" s="309">
        <v>224698</v>
      </c>
      <c r="I667" s="309"/>
      <c r="J667" s="309"/>
      <c r="K667" s="310">
        <v>100</v>
      </c>
      <c r="L667" s="310"/>
    </row>
    <row r="668" spans="1:12" ht="45" customHeight="1" x14ac:dyDescent="0.2">
      <c r="A668" s="306" t="s">
        <v>215</v>
      </c>
      <c r="B668" s="307"/>
      <c r="C668" s="450" t="s">
        <v>737</v>
      </c>
      <c r="D668" s="451"/>
      <c r="E668" s="104" t="s">
        <v>216</v>
      </c>
      <c r="F668" s="309">
        <v>224698</v>
      </c>
      <c r="G668" s="309"/>
      <c r="H668" s="309">
        <v>224698</v>
      </c>
      <c r="I668" s="309"/>
      <c r="J668" s="309"/>
      <c r="K668" s="310">
        <v>100</v>
      </c>
      <c r="L668" s="310"/>
    </row>
    <row r="669" spans="1:12" ht="39" customHeight="1" x14ac:dyDescent="0.2">
      <c r="A669" s="306" t="s">
        <v>217</v>
      </c>
      <c r="B669" s="307"/>
      <c r="C669" s="450" t="s">
        <v>737</v>
      </c>
      <c r="D669" s="451"/>
      <c r="E669" s="104" t="s">
        <v>218</v>
      </c>
      <c r="F669" s="309">
        <v>224698</v>
      </c>
      <c r="G669" s="309"/>
      <c r="H669" s="309">
        <v>224698</v>
      </c>
      <c r="I669" s="309"/>
      <c r="J669" s="309"/>
      <c r="K669" s="310">
        <v>100</v>
      </c>
      <c r="L669" s="310"/>
    </row>
    <row r="670" spans="1:12" ht="33.75" customHeight="1" x14ac:dyDescent="0.2">
      <c r="A670" s="420" t="s">
        <v>88</v>
      </c>
      <c r="B670" s="421"/>
      <c r="C670" s="448" t="s">
        <v>738</v>
      </c>
      <c r="D670" s="449"/>
      <c r="E670" s="105"/>
      <c r="F670" s="376">
        <v>69354394.170000002</v>
      </c>
      <c r="G670" s="376"/>
      <c r="H670" s="376">
        <v>69354394.170000002</v>
      </c>
      <c r="I670" s="376"/>
      <c r="J670" s="376"/>
      <c r="K670" s="422">
        <v>100</v>
      </c>
      <c r="L670" s="422"/>
    </row>
    <row r="671" spans="1:12" ht="46.5" customHeight="1" x14ac:dyDescent="0.2">
      <c r="A671" s="306" t="s">
        <v>90</v>
      </c>
      <c r="B671" s="307"/>
      <c r="C671" s="450" t="s">
        <v>739</v>
      </c>
      <c r="D671" s="451"/>
      <c r="E671" s="104"/>
      <c r="F671" s="309">
        <v>69354394.170000002</v>
      </c>
      <c r="G671" s="309"/>
      <c r="H671" s="309">
        <v>69354394.170000002</v>
      </c>
      <c r="I671" s="309"/>
      <c r="J671" s="309"/>
      <c r="K671" s="310">
        <v>100</v>
      </c>
      <c r="L671" s="310"/>
    </row>
    <row r="672" spans="1:12" ht="51.75" customHeight="1" x14ac:dyDescent="0.2">
      <c r="A672" s="306" t="s">
        <v>740</v>
      </c>
      <c r="B672" s="307"/>
      <c r="C672" s="450" t="s">
        <v>741</v>
      </c>
      <c r="D672" s="451"/>
      <c r="E672" s="104"/>
      <c r="F672" s="309">
        <v>17854394.170000002</v>
      </c>
      <c r="G672" s="309"/>
      <c r="H672" s="309">
        <v>17854394.170000002</v>
      </c>
      <c r="I672" s="309"/>
      <c r="J672" s="309"/>
      <c r="K672" s="310">
        <v>100</v>
      </c>
      <c r="L672" s="310"/>
    </row>
    <row r="673" spans="1:12" ht="43.5" customHeight="1" x14ac:dyDescent="0.2">
      <c r="A673" s="306" t="s">
        <v>110</v>
      </c>
      <c r="B673" s="307"/>
      <c r="C673" s="450" t="s">
        <v>741</v>
      </c>
      <c r="D673" s="451"/>
      <c r="E673" s="104" t="s">
        <v>111</v>
      </c>
      <c r="F673" s="309">
        <v>17854394.170000002</v>
      </c>
      <c r="G673" s="309"/>
      <c r="H673" s="309">
        <v>17854394.170000002</v>
      </c>
      <c r="I673" s="309"/>
      <c r="J673" s="309"/>
      <c r="K673" s="310">
        <v>100</v>
      </c>
      <c r="L673" s="310"/>
    </row>
    <row r="674" spans="1:12" ht="48.75" customHeight="1" x14ac:dyDescent="0.2">
      <c r="A674" s="306" t="s">
        <v>112</v>
      </c>
      <c r="B674" s="307"/>
      <c r="C674" s="450" t="s">
        <v>741</v>
      </c>
      <c r="D674" s="451"/>
      <c r="E674" s="104" t="s">
        <v>113</v>
      </c>
      <c r="F674" s="309">
        <v>17854394.170000002</v>
      </c>
      <c r="G674" s="309"/>
      <c r="H674" s="309">
        <v>17854394.170000002</v>
      </c>
      <c r="I674" s="309"/>
      <c r="J674" s="309"/>
      <c r="K674" s="310">
        <v>100</v>
      </c>
      <c r="L674" s="310"/>
    </row>
    <row r="675" spans="1:12" ht="53.25" customHeight="1" x14ac:dyDescent="0.2">
      <c r="A675" s="306" t="s">
        <v>742</v>
      </c>
      <c r="B675" s="307"/>
      <c r="C675" s="450" t="s">
        <v>743</v>
      </c>
      <c r="D675" s="451"/>
      <c r="E675" s="104"/>
      <c r="F675" s="309">
        <v>51500000</v>
      </c>
      <c r="G675" s="309"/>
      <c r="H675" s="309">
        <v>51500000</v>
      </c>
      <c r="I675" s="309"/>
      <c r="J675" s="309"/>
      <c r="K675" s="310">
        <v>100</v>
      </c>
      <c r="L675" s="310"/>
    </row>
    <row r="676" spans="1:12" ht="44.25" customHeight="1" x14ac:dyDescent="0.2">
      <c r="A676" s="306" t="s">
        <v>215</v>
      </c>
      <c r="B676" s="307"/>
      <c r="C676" s="450" t="s">
        <v>743</v>
      </c>
      <c r="D676" s="451"/>
      <c r="E676" s="104" t="s">
        <v>216</v>
      </c>
      <c r="F676" s="309">
        <v>51500000</v>
      </c>
      <c r="G676" s="309"/>
      <c r="H676" s="309">
        <v>51500000</v>
      </c>
      <c r="I676" s="309"/>
      <c r="J676" s="309"/>
      <c r="K676" s="310">
        <v>100</v>
      </c>
      <c r="L676" s="310"/>
    </row>
    <row r="677" spans="1:12" ht="34.5" customHeight="1" x14ac:dyDescent="0.2">
      <c r="A677" s="306" t="s">
        <v>217</v>
      </c>
      <c r="B677" s="307"/>
      <c r="C677" s="450" t="s">
        <v>743</v>
      </c>
      <c r="D677" s="451"/>
      <c r="E677" s="104" t="s">
        <v>218</v>
      </c>
      <c r="F677" s="309">
        <v>51500000</v>
      </c>
      <c r="G677" s="309"/>
      <c r="H677" s="309">
        <v>51500000</v>
      </c>
      <c r="I677" s="309"/>
      <c r="J677" s="309"/>
      <c r="K677" s="310">
        <v>100</v>
      </c>
      <c r="L677" s="310"/>
    </row>
    <row r="678" spans="1:12" ht="54" customHeight="1" x14ac:dyDescent="0.2">
      <c r="A678" s="423" t="s">
        <v>380</v>
      </c>
      <c r="B678" s="424"/>
      <c r="C678" s="454" t="s">
        <v>381</v>
      </c>
      <c r="D678" s="455"/>
      <c r="E678" s="106"/>
      <c r="F678" s="353">
        <v>1375338802.8900001</v>
      </c>
      <c r="G678" s="353"/>
      <c r="H678" s="353">
        <v>1318146624.8499999</v>
      </c>
      <c r="I678" s="353"/>
      <c r="J678" s="353"/>
      <c r="K678" s="425">
        <v>95.84159350991753</v>
      </c>
      <c r="L678" s="425"/>
    </row>
    <row r="679" spans="1:12" ht="36.75" customHeight="1" x14ac:dyDescent="0.2">
      <c r="A679" s="420" t="s">
        <v>382</v>
      </c>
      <c r="B679" s="421"/>
      <c r="C679" s="448" t="s">
        <v>383</v>
      </c>
      <c r="D679" s="449"/>
      <c r="E679" s="105"/>
      <c r="F679" s="376">
        <v>58425800</v>
      </c>
      <c r="G679" s="376"/>
      <c r="H679" s="376">
        <v>46963828.079999998</v>
      </c>
      <c r="I679" s="376"/>
      <c r="J679" s="376"/>
      <c r="K679" s="422">
        <v>80.382002608436679</v>
      </c>
      <c r="L679" s="422"/>
    </row>
    <row r="680" spans="1:12" ht="39" customHeight="1" x14ac:dyDescent="0.2">
      <c r="A680" s="306" t="s">
        <v>384</v>
      </c>
      <c r="B680" s="307"/>
      <c r="C680" s="450" t="s">
        <v>385</v>
      </c>
      <c r="D680" s="451"/>
      <c r="E680" s="104"/>
      <c r="F680" s="309">
        <v>58425800</v>
      </c>
      <c r="G680" s="309"/>
      <c r="H680" s="309">
        <v>46963828.079999998</v>
      </c>
      <c r="I680" s="309"/>
      <c r="J680" s="309"/>
      <c r="K680" s="310">
        <v>80.382002608436679</v>
      </c>
      <c r="L680" s="310"/>
    </row>
    <row r="681" spans="1:12" ht="78.75" customHeight="1" x14ac:dyDescent="0.2">
      <c r="A681" s="306" t="s">
        <v>386</v>
      </c>
      <c r="B681" s="307"/>
      <c r="C681" s="450" t="s">
        <v>387</v>
      </c>
      <c r="D681" s="451"/>
      <c r="E681" s="104"/>
      <c r="F681" s="309">
        <v>8600000</v>
      </c>
      <c r="G681" s="309"/>
      <c r="H681" s="309">
        <v>7868131.4900000002</v>
      </c>
      <c r="I681" s="309"/>
      <c r="J681" s="309"/>
      <c r="K681" s="310">
        <v>91.489901046511633</v>
      </c>
      <c r="L681" s="310"/>
    </row>
    <row r="682" spans="1:12" ht="42" customHeight="1" x14ac:dyDescent="0.2">
      <c r="A682" s="306" t="s">
        <v>110</v>
      </c>
      <c r="B682" s="307"/>
      <c r="C682" s="450" t="s">
        <v>387</v>
      </c>
      <c r="D682" s="451"/>
      <c r="E682" s="104" t="s">
        <v>111</v>
      </c>
      <c r="F682" s="309">
        <v>8600000</v>
      </c>
      <c r="G682" s="309"/>
      <c r="H682" s="309">
        <v>7868131.4900000002</v>
      </c>
      <c r="I682" s="309"/>
      <c r="J682" s="309"/>
      <c r="K682" s="310">
        <v>91.489901046511633</v>
      </c>
      <c r="L682" s="310"/>
    </row>
    <row r="683" spans="1:12" ht="47.25" customHeight="1" x14ac:dyDescent="0.2">
      <c r="A683" s="306" t="s">
        <v>112</v>
      </c>
      <c r="B683" s="307"/>
      <c r="C683" s="450" t="s">
        <v>387</v>
      </c>
      <c r="D683" s="451"/>
      <c r="E683" s="104" t="s">
        <v>113</v>
      </c>
      <c r="F683" s="309">
        <v>8600000</v>
      </c>
      <c r="G683" s="309"/>
      <c r="H683" s="309">
        <v>7868131.4900000002</v>
      </c>
      <c r="I683" s="309"/>
      <c r="J683" s="309"/>
      <c r="K683" s="310">
        <v>91.489901046511633</v>
      </c>
      <c r="L683" s="310"/>
    </row>
    <row r="684" spans="1:12" ht="78.75" customHeight="1" x14ac:dyDescent="0.2">
      <c r="A684" s="306" t="s">
        <v>388</v>
      </c>
      <c r="B684" s="307"/>
      <c r="C684" s="450" t="s">
        <v>389</v>
      </c>
      <c r="D684" s="451"/>
      <c r="E684" s="104"/>
      <c r="F684" s="309">
        <v>30249800</v>
      </c>
      <c r="G684" s="309"/>
      <c r="H684" s="309">
        <v>23698235.329999998</v>
      </c>
      <c r="I684" s="309"/>
      <c r="J684" s="309"/>
      <c r="K684" s="310">
        <v>78.341791780441511</v>
      </c>
      <c r="L684" s="310"/>
    </row>
    <row r="685" spans="1:12" ht="45" customHeight="1" x14ac:dyDescent="0.2">
      <c r="A685" s="306" t="s">
        <v>110</v>
      </c>
      <c r="B685" s="307"/>
      <c r="C685" s="450" t="s">
        <v>389</v>
      </c>
      <c r="D685" s="451"/>
      <c r="E685" s="104" t="s">
        <v>111</v>
      </c>
      <c r="F685" s="309">
        <v>30249800</v>
      </c>
      <c r="G685" s="309"/>
      <c r="H685" s="309">
        <v>23698235.329999998</v>
      </c>
      <c r="I685" s="309"/>
      <c r="J685" s="309"/>
      <c r="K685" s="310">
        <v>78.341791780441511</v>
      </c>
      <c r="L685" s="310"/>
    </row>
    <row r="686" spans="1:12" ht="50.25" customHeight="1" x14ac:dyDescent="0.2">
      <c r="A686" s="306" t="s">
        <v>112</v>
      </c>
      <c r="B686" s="307"/>
      <c r="C686" s="450" t="s">
        <v>389</v>
      </c>
      <c r="D686" s="451"/>
      <c r="E686" s="104" t="s">
        <v>113</v>
      </c>
      <c r="F686" s="309">
        <v>30249800</v>
      </c>
      <c r="G686" s="309"/>
      <c r="H686" s="309">
        <v>23698235.329999998</v>
      </c>
      <c r="I686" s="309"/>
      <c r="J686" s="309"/>
      <c r="K686" s="310">
        <v>78.341791780441511</v>
      </c>
      <c r="L686" s="310"/>
    </row>
    <row r="687" spans="1:12" ht="63" customHeight="1" x14ac:dyDescent="0.2">
      <c r="A687" s="306" t="s">
        <v>390</v>
      </c>
      <c r="B687" s="307"/>
      <c r="C687" s="450" t="s">
        <v>391</v>
      </c>
      <c r="D687" s="451"/>
      <c r="E687" s="104"/>
      <c r="F687" s="309">
        <v>19576000</v>
      </c>
      <c r="G687" s="309"/>
      <c r="H687" s="309">
        <v>15397461.26</v>
      </c>
      <c r="I687" s="309"/>
      <c r="J687" s="309"/>
      <c r="K687" s="310">
        <v>78.65478780138946</v>
      </c>
      <c r="L687" s="310"/>
    </row>
    <row r="688" spans="1:12" ht="42.75" customHeight="1" x14ac:dyDescent="0.2">
      <c r="A688" s="306" t="s">
        <v>110</v>
      </c>
      <c r="B688" s="307"/>
      <c r="C688" s="450" t="s">
        <v>391</v>
      </c>
      <c r="D688" s="451"/>
      <c r="E688" s="104" t="s">
        <v>111</v>
      </c>
      <c r="F688" s="309">
        <v>19576000</v>
      </c>
      <c r="G688" s="309"/>
      <c r="H688" s="309">
        <v>15397461.26</v>
      </c>
      <c r="I688" s="309"/>
      <c r="J688" s="309"/>
      <c r="K688" s="310">
        <v>78.65478780138946</v>
      </c>
      <c r="L688" s="310"/>
    </row>
    <row r="689" spans="1:12" ht="52.5" customHeight="1" x14ac:dyDescent="0.2">
      <c r="A689" s="306" t="s">
        <v>112</v>
      </c>
      <c r="B689" s="307"/>
      <c r="C689" s="450" t="s">
        <v>391</v>
      </c>
      <c r="D689" s="451"/>
      <c r="E689" s="104" t="s">
        <v>113</v>
      </c>
      <c r="F689" s="309">
        <v>19576000</v>
      </c>
      <c r="G689" s="309"/>
      <c r="H689" s="309">
        <v>15397461.26</v>
      </c>
      <c r="I689" s="309"/>
      <c r="J689" s="309"/>
      <c r="K689" s="310">
        <v>78.65478780138946</v>
      </c>
      <c r="L689" s="310"/>
    </row>
    <row r="690" spans="1:12" ht="33" customHeight="1" x14ac:dyDescent="0.2">
      <c r="A690" s="420" t="s">
        <v>393</v>
      </c>
      <c r="B690" s="421"/>
      <c r="C690" s="448" t="s">
        <v>394</v>
      </c>
      <c r="D690" s="449"/>
      <c r="E690" s="105"/>
      <c r="F690" s="376">
        <v>1259434075.52</v>
      </c>
      <c r="G690" s="376"/>
      <c r="H690" s="376">
        <v>1214572307.7</v>
      </c>
      <c r="I690" s="376"/>
      <c r="J690" s="376"/>
      <c r="K690" s="422">
        <v>96.437942351093113</v>
      </c>
      <c r="L690" s="422"/>
    </row>
    <row r="691" spans="1:12" ht="45" customHeight="1" x14ac:dyDescent="0.2">
      <c r="A691" s="306" t="s">
        <v>395</v>
      </c>
      <c r="B691" s="307"/>
      <c r="C691" s="450" t="s">
        <v>396</v>
      </c>
      <c r="D691" s="451"/>
      <c r="E691" s="104"/>
      <c r="F691" s="309">
        <v>27291282.27</v>
      </c>
      <c r="G691" s="309"/>
      <c r="H691" s="309">
        <v>23842788.210000001</v>
      </c>
      <c r="I691" s="309"/>
      <c r="J691" s="309"/>
      <c r="K691" s="310">
        <v>87.364118600646464</v>
      </c>
      <c r="L691" s="310"/>
    </row>
    <row r="692" spans="1:12" ht="66" customHeight="1" x14ac:dyDescent="0.2">
      <c r="A692" s="306" t="s">
        <v>397</v>
      </c>
      <c r="B692" s="307"/>
      <c r="C692" s="450" t="s">
        <v>398</v>
      </c>
      <c r="D692" s="451"/>
      <c r="E692" s="104"/>
      <c r="F692" s="309">
        <v>27291282.27</v>
      </c>
      <c r="G692" s="309"/>
      <c r="H692" s="309">
        <v>23842788.210000001</v>
      </c>
      <c r="I692" s="309"/>
      <c r="J692" s="309"/>
      <c r="K692" s="310">
        <v>87.364118600646464</v>
      </c>
      <c r="L692" s="310"/>
    </row>
    <row r="693" spans="1:12" ht="39" customHeight="1" x14ac:dyDescent="0.2">
      <c r="A693" s="306" t="s">
        <v>110</v>
      </c>
      <c r="B693" s="307"/>
      <c r="C693" s="450" t="s">
        <v>398</v>
      </c>
      <c r="D693" s="451"/>
      <c r="E693" s="104" t="s">
        <v>111</v>
      </c>
      <c r="F693" s="309">
        <v>27291282.27</v>
      </c>
      <c r="G693" s="309"/>
      <c r="H693" s="309">
        <v>23842788.210000001</v>
      </c>
      <c r="I693" s="309"/>
      <c r="J693" s="309"/>
      <c r="K693" s="310">
        <v>87.364118600646464</v>
      </c>
      <c r="L693" s="310"/>
    </row>
    <row r="694" spans="1:12" ht="49.5" customHeight="1" x14ac:dyDescent="0.2">
      <c r="A694" s="306" t="s">
        <v>112</v>
      </c>
      <c r="B694" s="307"/>
      <c r="C694" s="450" t="s">
        <v>398</v>
      </c>
      <c r="D694" s="451"/>
      <c r="E694" s="104" t="s">
        <v>113</v>
      </c>
      <c r="F694" s="309">
        <v>27291282.27</v>
      </c>
      <c r="G694" s="309"/>
      <c r="H694" s="309">
        <v>23842788.210000001</v>
      </c>
      <c r="I694" s="309"/>
      <c r="J694" s="309"/>
      <c r="K694" s="310">
        <v>87.364118600646464</v>
      </c>
      <c r="L694" s="310"/>
    </row>
    <row r="695" spans="1:12" ht="53.25" customHeight="1" x14ac:dyDescent="0.2">
      <c r="A695" s="306" t="s">
        <v>399</v>
      </c>
      <c r="B695" s="307"/>
      <c r="C695" s="450" t="s">
        <v>400</v>
      </c>
      <c r="D695" s="451"/>
      <c r="E695" s="104"/>
      <c r="F695" s="309">
        <v>1232142793.25</v>
      </c>
      <c r="G695" s="309"/>
      <c r="H695" s="309">
        <v>1190729519.49</v>
      </c>
      <c r="I695" s="309"/>
      <c r="J695" s="309"/>
      <c r="K695" s="310">
        <v>96.638922535044415</v>
      </c>
      <c r="L695" s="310"/>
    </row>
    <row r="696" spans="1:12" ht="51.75" customHeight="1" x14ac:dyDescent="0.2">
      <c r="A696" s="306" t="s">
        <v>401</v>
      </c>
      <c r="B696" s="307"/>
      <c r="C696" s="450" t="s">
        <v>402</v>
      </c>
      <c r="D696" s="451"/>
      <c r="E696" s="104"/>
      <c r="F696" s="309">
        <v>846557999.02999997</v>
      </c>
      <c r="G696" s="309"/>
      <c r="H696" s="309">
        <v>824665736.37</v>
      </c>
      <c r="I696" s="309"/>
      <c r="J696" s="309"/>
      <c r="K696" s="310">
        <v>97.413967774791047</v>
      </c>
      <c r="L696" s="310"/>
    </row>
    <row r="697" spans="1:12" ht="45.75" customHeight="1" x14ac:dyDescent="0.2">
      <c r="A697" s="306" t="s">
        <v>110</v>
      </c>
      <c r="B697" s="307"/>
      <c r="C697" s="450" t="s">
        <v>402</v>
      </c>
      <c r="D697" s="451"/>
      <c r="E697" s="104" t="s">
        <v>111</v>
      </c>
      <c r="F697" s="309">
        <v>638703999.02999997</v>
      </c>
      <c r="G697" s="309"/>
      <c r="H697" s="309">
        <v>616812654.37</v>
      </c>
      <c r="I697" s="309"/>
      <c r="J697" s="309"/>
      <c r="K697" s="310">
        <v>96.572536778657039</v>
      </c>
      <c r="L697" s="310"/>
    </row>
    <row r="698" spans="1:12" ht="51.75" customHeight="1" x14ac:dyDescent="0.2">
      <c r="A698" s="306" t="s">
        <v>112</v>
      </c>
      <c r="B698" s="307"/>
      <c r="C698" s="450" t="s">
        <v>402</v>
      </c>
      <c r="D698" s="451"/>
      <c r="E698" s="104" t="s">
        <v>113</v>
      </c>
      <c r="F698" s="309">
        <v>638703999.02999997</v>
      </c>
      <c r="G698" s="309"/>
      <c r="H698" s="309">
        <v>616812654.37</v>
      </c>
      <c r="I698" s="309"/>
      <c r="J698" s="309"/>
      <c r="K698" s="310">
        <v>96.572536778657039</v>
      </c>
      <c r="L698" s="310"/>
    </row>
    <row r="699" spans="1:12" ht="46.5" customHeight="1" x14ac:dyDescent="0.2">
      <c r="A699" s="306" t="s">
        <v>215</v>
      </c>
      <c r="B699" s="307"/>
      <c r="C699" s="450" t="s">
        <v>402</v>
      </c>
      <c r="D699" s="451"/>
      <c r="E699" s="104" t="s">
        <v>216</v>
      </c>
      <c r="F699" s="309">
        <v>207750000</v>
      </c>
      <c r="G699" s="309"/>
      <c r="H699" s="309">
        <v>207750000</v>
      </c>
      <c r="I699" s="309"/>
      <c r="J699" s="309"/>
      <c r="K699" s="310">
        <v>100</v>
      </c>
      <c r="L699" s="310"/>
    </row>
    <row r="700" spans="1:12" ht="24" customHeight="1" x14ac:dyDescent="0.2">
      <c r="A700" s="306" t="s">
        <v>217</v>
      </c>
      <c r="B700" s="307"/>
      <c r="C700" s="450" t="s">
        <v>402</v>
      </c>
      <c r="D700" s="451"/>
      <c r="E700" s="104" t="s">
        <v>218</v>
      </c>
      <c r="F700" s="309">
        <v>207750000</v>
      </c>
      <c r="G700" s="309"/>
      <c r="H700" s="309">
        <v>207750000</v>
      </c>
      <c r="I700" s="309"/>
      <c r="J700" s="309"/>
      <c r="K700" s="310">
        <v>100</v>
      </c>
      <c r="L700" s="310"/>
    </row>
    <row r="701" spans="1:12" ht="28.5" customHeight="1" x14ac:dyDescent="0.2">
      <c r="A701" s="306" t="s">
        <v>151</v>
      </c>
      <c r="B701" s="307"/>
      <c r="C701" s="450" t="s">
        <v>402</v>
      </c>
      <c r="D701" s="451"/>
      <c r="E701" s="104" t="s">
        <v>152</v>
      </c>
      <c r="F701" s="309">
        <v>104000</v>
      </c>
      <c r="G701" s="309"/>
      <c r="H701" s="309">
        <v>103082</v>
      </c>
      <c r="I701" s="309"/>
      <c r="J701" s="309"/>
      <c r="K701" s="310">
        <v>99.117307692307691</v>
      </c>
      <c r="L701" s="310"/>
    </row>
    <row r="702" spans="1:12" ht="36" customHeight="1" x14ac:dyDescent="0.2">
      <c r="A702" s="306" t="s">
        <v>153</v>
      </c>
      <c r="B702" s="307"/>
      <c r="C702" s="450" t="s">
        <v>402</v>
      </c>
      <c r="D702" s="451"/>
      <c r="E702" s="104" t="s">
        <v>154</v>
      </c>
      <c r="F702" s="309">
        <v>104000</v>
      </c>
      <c r="G702" s="309"/>
      <c r="H702" s="309">
        <v>103082</v>
      </c>
      <c r="I702" s="309"/>
      <c r="J702" s="309"/>
      <c r="K702" s="310">
        <v>99.117307692307691</v>
      </c>
      <c r="L702" s="310"/>
    </row>
    <row r="703" spans="1:12" ht="36.75" customHeight="1" x14ac:dyDescent="0.2">
      <c r="A703" s="306" t="s">
        <v>403</v>
      </c>
      <c r="B703" s="307"/>
      <c r="C703" s="450" t="s">
        <v>404</v>
      </c>
      <c r="D703" s="451"/>
      <c r="E703" s="104"/>
      <c r="F703" s="309">
        <v>92977870.459999993</v>
      </c>
      <c r="G703" s="309"/>
      <c r="H703" s="309">
        <v>90663930.579999998</v>
      </c>
      <c r="I703" s="309"/>
      <c r="J703" s="309"/>
      <c r="K703" s="310">
        <v>97.511300410998899</v>
      </c>
      <c r="L703" s="310"/>
    </row>
    <row r="704" spans="1:12" ht="37.5" customHeight="1" x14ac:dyDescent="0.2">
      <c r="A704" s="306" t="s">
        <v>110</v>
      </c>
      <c r="B704" s="307"/>
      <c r="C704" s="450" t="s">
        <v>404</v>
      </c>
      <c r="D704" s="451"/>
      <c r="E704" s="104" t="s">
        <v>111</v>
      </c>
      <c r="F704" s="309">
        <v>92477870.459999993</v>
      </c>
      <c r="G704" s="309"/>
      <c r="H704" s="309">
        <v>90163930.579999998</v>
      </c>
      <c r="I704" s="309"/>
      <c r="J704" s="309"/>
      <c r="K704" s="310">
        <v>97.497844761681819</v>
      </c>
      <c r="L704" s="310"/>
    </row>
    <row r="705" spans="1:12" ht="47.25" customHeight="1" x14ac:dyDescent="0.2">
      <c r="A705" s="306" t="s">
        <v>112</v>
      </c>
      <c r="B705" s="307"/>
      <c r="C705" s="450" t="s">
        <v>404</v>
      </c>
      <c r="D705" s="451"/>
      <c r="E705" s="104" t="s">
        <v>113</v>
      </c>
      <c r="F705" s="309">
        <v>92477870.459999993</v>
      </c>
      <c r="G705" s="309"/>
      <c r="H705" s="309">
        <v>90163930.579999998</v>
      </c>
      <c r="I705" s="309"/>
      <c r="J705" s="309"/>
      <c r="K705" s="310">
        <v>97.497844761681819</v>
      </c>
      <c r="L705" s="310"/>
    </row>
    <row r="706" spans="1:12" ht="45" customHeight="1" x14ac:dyDescent="0.2">
      <c r="A706" s="306" t="s">
        <v>215</v>
      </c>
      <c r="B706" s="307"/>
      <c r="C706" s="450" t="s">
        <v>404</v>
      </c>
      <c r="D706" s="451"/>
      <c r="E706" s="104" t="s">
        <v>216</v>
      </c>
      <c r="F706" s="309">
        <v>500000</v>
      </c>
      <c r="G706" s="309"/>
      <c r="H706" s="309">
        <v>500000</v>
      </c>
      <c r="I706" s="309"/>
      <c r="J706" s="309"/>
      <c r="K706" s="310">
        <v>100</v>
      </c>
      <c r="L706" s="310"/>
    </row>
    <row r="707" spans="1:12" ht="31.5" customHeight="1" x14ac:dyDescent="0.2">
      <c r="A707" s="306" t="s">
        <v>217</v>
      </c>
      <c r="B707" s="307"/>
      <c r="C707" s="450" t="s">
        <v>404</v>
      </c>
      <c r="D707" s="451"/>
      <c r="E707" s="104" t="s">
        <v>218</v>
      </c>
      <c r="F707" s="309">
        <v>500000</v>
      </c>
      <c r="G707" s="309"/>
      <c r="H707" s="309">
        <v>500000</v>
      </c>
      <c r="I707" s="309"/>
      <c r="J707" s="309"/>
      <c r="K707" s="310">
        <v>100</v>
      </c>
      <c r="L707" s="310"/>
    </row>
    <row r="708" spans="1:12" ht="34.5" customHeight="1" x14ac:dyDescent="0.2">
      <c r="A708" s="306" t="s">
        <v>405</v>
      </c>
      <c r="B708" s="307"/>
      <c r="C708" s="450" t="s">
        <v>406</v>
      </c>
      <c r="D708" s="451"/>
      <c r="E708" s="104"/>
      <c r="F708" s="309">
        <v>16501025.189999999</v>
      </c>
      <c r="G708" s="309"/>
      <c r="H708" s="309">
        <v>16046771.640000001</v>
      </c>
      <c r="I708" s="309"/>
      <c r="J708" s="309"/>
      <c r="K708" s="310">
        <v>97.247119225808547</v>
      </c>
      <c r="L708" s="310"/>
    </row>
    <row r="709" spans="1:12" ht="38.25" customHeight="1" x14ac:dyDescent="0.2">
      <c r="A709" s="306" t="s">
        <v>110</v>
      </c>
      <c r="B709" s="307"/>
      <c r="C709" s="450" t="s">
        <v>406</v>
      </c>
      <c r="D709" s="451"/>
      <c r="E709" s="104" t="s">
        <v>111</v>
      </c>
      <c r="F709" s="309">
        <v>13728831.359999999</v>
      </c>
      <c r="G709" s="309"/>
      <c r="H709" s="309">
        <v>13274577.810000001</v>
      </c>
      <c r="I709" s="309"/>
      <c r="J709" s="309"/>
      <c r="K709" s="310">
        <v>96.69124386418278</v>
      </c>
      <c r="L709" s="310"/>
    </row>
    <row r="710" spans="1:12" ht="45" customHeight="1" x14ac:dyDescent="0.2">
      <c r="A710" s="306" t="s">
        <v>112</v>
      </c>
      <c r="B710" s="307"/>
      <c r="C710" s="450" t="s">
        <v>406</v>
      </c>
      <c r="D710" s="451"/>
      <c r="E710" s="104" t="s">
        <v>113</v>
      </c>
      <c r="F710" s="309">
        <v>13728831.359999999</v>
      </c>
      <c r="G710" s="309"/>
      <c r="H710" s="309">
        <v>13274577.810000001</v>
      </c>
      <c r="I710" s="309"/>
      <c r="J710" s="309"/>
      <c r="K710" s="310">
        <v>96.69124386418278</v>
      </c>
      <c r="L710" s="310"/>
    </row>
    <row r="711" spans="1:12" ht="46.5" customHeight="1" x14ac:dyDescent="0.2">
      <c r="A711" s="306" t="s">
        <v>215</v>
      </c>
      <c r="B711" s="307"/>
      <c r="C711" s="450" t="s">
        <v>406</v>
      </c>
      <c r="D711" s="451"/>
      <c r="E711" s="104" t="s">
        <v>216</v>
      </c>
      <c r="F711" s="309">
        <v>2772193.83</v>
      </c>
      <c r="G711" s="309"/>
      <c r="H711" s="309">
        <v>2772193.83</v>
      </c>
      <c r="I711" s="309"/>
      <c r="J711" s="309"/>
      <c r="K711" s="310">
        <v>100</v>
      </c>
      <c r="L711" s="310"/>
    </row>
    <row r="712" spans="1:12" ht="30" customHeight="1" x14ac:dyDescent="0.2">
      <c r="A712" s="306" t="s">
        <v>217</v>
      </c>
      <c r="B712" s="307"/>
      <c r="C712" s="450" t="s">
        <v>406</v>
      </c>
      <c r="D712" s="451"/>
      <c r="E712" s="104" t="s">
        <v>218</v>
      </c>
      <c r="F712" s="309">
        <v>2772193.83</v>
      </c>
      <c r="G712" s="309"/>
      <c r="H712" s="309">
        <v>2772193.83</v>
      </c>
      <c r="I712" s="309"/>
      <c r="J712" s="309"/>
      <c r="K712" s="310">
        <v>100</v>
      </c>
      <c r="L712" s="310"/>
    </row>
    <row r="713" spans="1:12" ht="64.5" customHeight="1" x14ac:dyDescent="0.2">
      <c r="A713" s="306" t="s">
        <v>407</v>
      </c>
      <c r="B713" s="307"/>
      <c r="C713" s="450" t="s">
        <v>408</v>
      </c>
      <c r="D713" s="451"/>
      <c r="E713" s="104"/>
      <c r="F713" s="309">
        <v>78870898.569999993</v>
      </c>
      <c r="G713" s="309"/>
      <c r="H713" s="309">
        <v>68204538.920000002</v>
      </c>
      <c r="I713" s="309"/>
      <c r="J713" s="309"/>
      <c r="K713" s="310">
        <v>86.476178358062811</v>
      </c>
      <c r="L713" s="310"/>
    </row>
    <row r="714" spans="1:12" ht="39.75" customHeight="1" x14ac:dyDescent="0.2">
      <c r="A714" s="306" t="s">
        <v>110</v>
      </c>
      <c r="B714" s="307"/>
      <c r="C714" s="450" t="s">
        <v>408</v>
      </c>
      <c r="D714" s="451"/>
      <c r="E714" s="104" t="s">
        <v>111</v>
      </c>
      <c r="F714" s="309">
        <v>78870898.569999993</v>
      </c>
      <c r="G714" s="309"/>
      <c r="H714" s="309">
        <v>68204538.920000002</v>
      </c>
      <c r="I714" s="309"/>
      <c r="J714" s="309"/>
      <c r="K714" s="310">
        <v>86.476178358062811</v>
      </c>
      <c r="L714" s="310"/>
    </row>
    <row r="715" spans="1:12" ht="47.25" customHeight="1" x14ac:dyDescent="0.2">
      <c r="A715" s="306" t="s">
        <v>112</v>
      </c>
      <c r="B715" s="307"/>
      <c r="C715" s="450" t="s">
        <v>408</v>
      </c>
      <c r="D715" s="451"/>
      <c r="E715" s="104" t="s">
        <v>113</v>
      </c>
      <c r="F715" s="309">
        <v>78870898.569999993</v>
      </c>
      <c r="G715" s="309"/>
      <c r="H715" s="309">
        <v>68204538.920000002</v>
      </c>
      <c r="I715" s="309"/>
      <c r="J715" s="309"/>
      <c r="K715" s="310">
        <v>86.476178358062811</v>
      </c>
      <c r="L715" s="310"/>
    </row>
    <row r="716" spans="1:12" ht="52.5" customHeight="1" x14ac:dyDescent="0.2">
      <c r="A716" s="306" t="s">
        <v>409</v>
      </c>
      <c r="B716" s="307"/>
      <c r="C716" s="450" t="s">
        <v>410</v>
      </c>
      <c r="D716" s="451"/>
      <c r="E716" s="104"/>
      <c r="F716" s="309">
        <v>183878000</v>
      </c>
      <c r="G716" s="309"/>
      <c r="H716" s="309">
        <v>178133660.97</v>
      </c>
      <c r="I716" s="309"/>
      <c r="J716" s="309"/>
      <c r="K716" s="310">
        <v>96.876005269798455</v>
      </c>
      <c r="L716" s="310"/>
    </row>
    <row r="717" spans="1:12" ht="49.5" customHeight="1" x14ac:dyDescent="0.2">
      <c r="A717" s="306" t="s">
        <v>110</v>
      </c>
      <c r="B717" s="307"/>
      <c r="C717" s="450" t="s">
        <v>410</v>
      </c>
      <c r="D717" s="451"/>
      <c r="E717" s="104" t="s">
        <v>111</v>
      </c>
      <c r="F717" s="309">
        <v>183878000</v>
      </c>
      <c r="G717" s="309"/>
      <c r="H717" s="309">
        <v>178133660.97</v>
      </c>
      <c r="I717" s="309"/>
      <c r="J717" s="309"/>
      <c r="K717" s="310">
        <v>96.876005269798455</v>
      </c>
      <c r="L717" s="310"/>
    </row>
    <row r="718" spans="1:12" ht="45" customHeight="1" x14ac:dyDescent="0.2">
      <c r="A718" s="306" t="s">
        <v>112</v>
      </c>
      <c r="B718" s="307"/>
      <c r="C718" s="450" t="s">
        <v>410</v>
      </c>
      <c r="D718" s="451"/>
      <c r="E718" s="104" t="s">
        <v>113</v>
      </c>
      <c r="F718" s="309">
        <v>183878000</v>
      </c>
      <c r="G718" s="309"/>
      <c r="H718" s="309">
        <v>178133660.97</v>
      </c>
      <c r="I718" s="309"/>
      <c r="J718" s="309"/>
      <c r="K718" s="310">
        <v>96.876005269798455</v>
      </c>
      <c r="L718" s="310"/>
    </row>
    <row r="719" spans="1:12" ht="70.5" customHeight="1" x14ac:dyDescent="0.2">
      <c r="A719" s="306" t="s">
        <v>411</v>
      </c>
      <c r="B719" s="307"/>
      <c r="C719" s="450" t="s">
        <v>412</v>
      </c>
      <c r="D719" s="451"/>
      <c r="E719" s="104"/>
      <c r="F719" s="309">
        <v>13357000</v>
      </c>
      <c r="G719" s="309"/>
      <c r="H719" s="309">
        <v>13014881.01</v>
      </c>
      <c r="I719" s="309"/>
      <c r="J719" s="309"/>
      <c r="K719" s="310">
        <v>97.438653964213515</v>
      </c>
      <c r="L719" s="310"/>
    </row>
    <row r="720" spans="1:12" ht="43.5" customHeight="1" x14ac:dyDescent="0.2">
      <c r="A720" s="306" t="s">
        <v>110</v>
      </c>
      <c r="B720" s="307"/>
      <c r="C720" s="450" t="s">
        <v>412</v>
      </c>
      <c r="D720" s="451"/>
      <c r="E720" s="104" t="s">
        <v>111</v>
      </c>
      <c r="F720" s="309">
        <v>13357000</v>
      </c>
      <c r="G720" s="309"/>
      <c r="H720" s="309">
        <v>13014881.01</v>
      </c>
      <c r="I720" s="309"/>
      <c r="J720" s="309"/>
      <c r="K720" s="310">
        <v>97.438653964213515</v>
      </c>
      <c r="L720" s="310"/>
    </row>
    <row r="721" spans="1:12" ht="51.75" customHeight="1" x14ac:dyDescent="0.2">
      <c r="A721" s="306" t="s">
        <v>112</v>
      </c>
      <c r="B721" s="307"/>
      <c r="C721" s="450" t="s">
        <v>412</v>
      </c>
      <c r="D721" s="451"/>
      <c r="E721" s="104" t="s">
        <v>113</v>
      </c>
      <c r="F721" s="309">
        <v>13357000</v>
      </c>
      <c r="G721" s="309"/>
      <c r="H721" s="309">
        <v>13014881.01</v>
      </c>
      <c r="I721" s="309"/>
      <c r="J721" s="309"/>
      <c r="K721" s="310">
        <v>97.438653964213515</v>
      </c>
      <c r="L721" s="310"/>
    </row>
    <row r="722" spans="1:12" ht="36" customHeight="1" x14ac:dyDescent="0.2">
      <c r="A722" s="420" t="s">
        <v>88</v>
      </c>
      <c r="B722" s="421"/>
      <c r="C722" s="448" t="s">
        <v>413</v>
      </c>
      <c r="D722" s="449"/>
      <c r="E722" s="105"/>
      <c r="F722" s="376">
        <v>57478927.369999997</v>
      </c>
      <c r="G722" s="376"/>
      <c r="H722" s="376">
        <v>56610489.07</v>
      </c>
      <c r="I722" s="376"/>
      <c r="J722" s="376"/>
      <c r="K722" s="422">
        <v>98.489118813213523</v>
      </c>
      <c r="L722" s="422"/>
    </row>
    <row r="723" spans="1:12" ht="52.5" customHeight="1" x14ac:dyDescent="0.2">
      <c r="A723" s="306" t="s">
        <v>90</v>
      </c>
      <c r="B723" s="307"/>
      <c r="C723" s="450" t="s">
        <v>414</v>
      </c>
      <c r="D723" s="451"/>
      <c r="E723" s="104"/>
      <c r="F723" s="309">
        <v>57478927.369999997</v>
      </c>
      <c r="G723" s="309"/>
      <c r="H723" s="309">
        <v>56610489.07</v>
      </c>
      <c r="I723" s="309"/>
      <c r="J723" s="309"/>
      <c r="K723" s="310">
        <v>98.489118813213523</v>
      </c>
      <c r="L723" s="310"/>
    </row>
    <row r="724" spans="1:12" ht="50.25" customHeight="1" x14ac:dyDescent="0.2">
      <c r="A724" s="306" t="s">
        <v>415</v>
      </c>
      <c r="B724" s="307"/>
      <c r="C724" s="450" t="s">
        <v>416</v>
      </c>
      <c r="D724" s="451"/>
      <c r="E724" s="104"/>
      <c r="F724" s="309">
        <v>57478927.369999997</v>
      </c>
      <c r="G724" s="309"/>
      <c r="H724" s="309">
        <v>56610489.07</v>
      </c>
      <c r="I724" s="309"/>
      <c r="J724" s="309"/>
      <c r="K724" s="310">
        <v>98.489118813213523</v>
      </c>
      <c r="L724" s="310"/>
    </row>
    <row r="725" spans="1:12" ht="79.5" customHeight="1" x14ac:dyDescent="0.2">
      <c r="A725" s="306" t="s">
        <v>94</v>
      </c>
      <c r="B725" s="307"/>
      <c r="C725" s="450" t="s">
        <v>416</v>
      </c>
      <c r="D725" s="451"/>
      <c r="E725" s="104" t="s">
        <v>95</v>
      </c>
      <c r="F725" s="309">
        <v>54214192.060000002</v>
      </c>
      <c r="G725" s="309"/>
      <c r="H725" s="309">
        <v>54005149.640000001</v>
      </c>
      <c r="I725" s="309"/>
      <c r="J725" s="309"/>
      <c r="K725" s="310">
        <v>99.614413842470157</v>
      </c>
      <c r="L725" s="310"/>
    </row>
    <row r="726" spans="1:12" ht="45" customHeight="1" x14ac:dyDescent="0.2">
      <c r="A726" s="306" t="s">
        <v>209</v>
      </c>
      <c r="B726" s="307"/>
      <c r="C726" s="450" t="s">
        <v>416</v>
      </c>
      <c r="D726" s="451"/>
      <c r="E726" s="104" t="s">
        <v>210</v>
      </c>
      <c r="F726" s="309">
        <v>54214192.060000002</v>
      </c>
      <c r="G726" s="309"/>
      <c r="H726" s="309">
        <v>54005149.640000001</v>
      </c>
      <c r="I726" s="309"/>
      <c r="J726" s="309"/>
      <c r="K726" s="310">
        <v>99.614413842470157</v>
      </c>
      <c r="L726" s="310"/>
    </row>
    <row r="727" spans="1:12" ht="44.25" customHeight="1" x14ac:dyDescent="0.2">
      <c r="A727" s="306" t="s">
        <v>110</v>
      </c>
      <c r="B727" s="307"/>
      <c r="C727" s="450" t="s">
        <v>416</v>
      </c>
      <c r="D727" s="451"/>
      <c r="E727" s="104" t="s">
        <v>111</v>
      </c>
      <c r="F727" s="309">
        <v>3054735.31</v>
      </c>
      <c r="G727" s="309"/>
      <c r="H727" s="309">
        <v>2395339.4300000002</v>
      </c>
      <c r="I727" s="309"/>
      <c r="J727" s="309"/>
      <c r="K727" s="310">
        <v>78.413976561524095</v>
      </c>
      <c r="L727" s="310"/>
    </row>
    <row r="728" spans="1:12" ht="42.75" customHeight="1" x14ac:dyDescent="0.2">
      <c r="A728" s="306" t="s">
        <v>112</v>
      </c>
      <c r="B728" s="307"/>
      <c r="C728" s="450" t="s">
        <v>416</v>
      </c>
      <c r="D728" s="451"/>
      <c r="E728" s="104" t="s">
        <v>113</v>
      </c>
      <c r="F728" s="309">
        <v>3054735.31</v>
      </c>
      <c r="G728" s="309"/>
      <c r="H728" s="309">
        <v>2395339.4300000002</v>
      </c>
      <c r="I728" s="309"/>
      <c r="J728" s="309"/>
      <c r="K728" s="310">
        <v>78.413976561524095</v>
      </c>
      <c r="L728" s="310"/>
    </row>
    <row r="729" spans="1:12" ht="31.5" customHeight="1" x14ac:dyDescent="0.2">
      <c r="A729" s="306" t="s">
        <v>151</v>
      </c>
      <c r="B729" s="307"/>
      <c r="C729" s="450" t="s">
        <v>416</v>
      </c>
      <c r="D729" s="451"/>
      <c r="E729" s="104" t="s">
        <v>152</v>
      </c>
      <c r="F729" s="309">
        <v>210000</v>
      </c>
      <c r="G729" s="309"/>
      <c r="H729" s="309">
        <v>210000</v>
      </c>
      <c r="I729" s="309"/>
      <c r="J729" s="309"/>
      <c r="K729" s="310">
        <v>100</v>
      </c>
      <c r="L729" s="310"/>
    </row>
    <row r="730" spans="1:12" ht="30" customHeight="1" x14ac:dyDescent="0.2">
      <c r="A730" s="306" t="s">
        <v>153</v>
      </c>
      <c r="B730" s="307"/>
      <c r="C730" s="450" t="s">
        <v>416</v>
      </c>
      <c r="D730" s="451"/>
      <c r="E730" s="104" t="s">
        <v>154</v>
      </c>
      <c r="F730" s="309">
        <v>210000</v>
      </c>
      <c r="G730" s="309"/>
      <c r="H730" s="309">
        <v>210000</v>
      </c>
      <c r="I730" s="309"/>
      <c r="J730" s="309"/>
      <c r="K730" s="310">
        <v>100</v>
      </c>
      <c r="L730" s="310"/>
    </row>
    <row r="731" spans="1:12" ht="62.25" customHeight="1" x14ac:dyDescent="0.2">
      <c r="A731" s="423" t="s">
        <v>159</v>
      </c>
      <c r="B731" s="424"/>
      <c r="C731" s="454" t="s">
        <v>160</v>
      </c>
      <c r="D731" s="455"/>
      <c r="E731" s="106"/>
      <c r="F731" s="353">
        <v>325856645.32999998</v>
      </c>
      <c r="G731" s="353"/>
      <c r="H731" s="353">
        <v>325637545.91000003</v>
      </c>
      <c r="I731" s="353"/>
      <c r="J731" s="353"/>
      <c r="K731" s="425">
        <v>99.932762021846116</v>
      </c>
      <c r="L731" s="425"/>
    </row>
    <row r="732" spans="1:12" ht="87.75" customHeight="1" x14ac:dyDescent="0.2">
      <c r="A732" s="420" t="s">
        <v>241</v>
      </c>
      <c r="B732" s="421"/>
      <c r="C732" s="448" t="s">
        <v>242</v>
      </c>
      <c r="D732" s="449"/>
      <c r="E732" s="105"/>
      <c r="F732" s="376">
        <v>8614000</v>
      </c>
      <c r="G732" s="376"/>
      <c r="H732" s="376">
        <v>8614000</v>
      </c>
      <c r="I732" s="376"/>
      <c r="J732" s="376"/>
      <c r="K732" s="422">
        <v>100</v>
      </c>
      <c r="L732" s="422"/>
    </row>
    <row r="733" spans="1:12" ht="64.5" customHeight="1" x14ac:dyDescent="0.2">
      <c r="A733" s="306" t="s">
        <v>243</v>
      </c>
      <c r="B733" s="307"/>
      <c r="C733" s="450" t="s">
        <v>244</v>
      </c>
      <c r="D733" s="451"/>
      <c r="E733" s="104"/>
      <c r="F733" s="309">
        <v>8614000</v>
      </c>
      <c r="G733" s="309"/>
      <c r="H733" s="309">
        <v>8614000</v>
      </c>
      <c r="I733" s="309"/>
      <c r="J733" s="309"/>
      <c r="K733" s="310">
        <v>100</v>
      </c>
      <c r="L733" s="310"/>
    </row>
    <row r="734" spans="1:12" ht="63" customHeight="1" x14ac:dyDescent="0.2">
      <c r="A734" s="306" t="s">
        <v>245</v>
      </c>
      <c r="B734" s="307"/>
      <c r="C734" s="450" t="s">
        <v>246</v>
      </c>
      <c r="D734" s="451"/>
      <c r="E734" s="104"/>
      <c r="F734" s="309">
        <v>8614000</v>
      </c>
      <c r="G734" s="309"/>
      <c r="H734" s="309">
        <v>8614000</v>
      </c>
      <c r="I734" s="309"/>
      <c r="J734" s="309"/>
      <c r="K734" s="310">
        <v>100</v>
      </c>
      <c r="L734" s="310"/>
    </row>
    <row r="735" spans="1:12" ht="44.25" customHeight="1" x14ac:dyDescent="0.2">
      <c r="A735" s="306" t="s">
        <v>215</v>
      </c>
      <c r="B735" s="307"/>
      <c r="C735" s="450" t="s">
        <v>246</v>
      </c>
      <c r="D735" s="451"/>
      <c r="E735" s="104" t="s">
        <v>216</v>
      </c>
      <c r="F735" s="309">
        <v>8614000</v>
      </c>
      <c r="G735" s="309"/>
      <c r="H735" s="309">
        <v>8614000</v>
      </c>
      <c r="I735" s="309"/>
      <c r="J735" s="309"/>
      <c r="K735" s="310">
        <v>100</v>
      </c>
      <c r="L735" s="310"/>
    </row>
    <row r="736" spans="1:12" ht="39.75" customHeight="1" x14ac:dyDescent="0.2">
      <c r="A736" s="306" t="s">
        <v>217</v>
      </c>
      <c r="B736" s="307"/>
      <c r="C736" s="450" t="s">
        <v>246</v>
      </c>
      <c r="D736" s="451"/>
      <c r="E736" s="104" t="s">
        <v>218</v>
      </c>
      <c r="F736" s="309">
        <v>8614000</v>
      </c>
      <c r="G736" s="309"/>
      <c r="H736" s="309">
        <v>8614000</v>
      </c>
      <c r="I736" s="309"/>
      <c r="J736" s="309"/>
      <c r="K736" s="310">
        <v>100</v>
      </c>
      <c r="L736" s="310"/>
    </row>
    <row r="737" spans="1:12" ht="75" customHeight="1" x14ac:dyDescent="0.2">
      <c r="A737" s="420" t="s">
        <v>424</v>
      </c>
      <c r="B737" s="421"/>
      <c r="C737" s="448" t="s">
        <v>425</v>
      </c>
      <c r="D737" s="449"/>
      <c r="E737" s="105"/>
      <c r="F737" s="376">
        <v>64158445.329999998</v>
      </c>
      <c r="G737" s="376"/>
      <c r="H737" s="376">
        <v>63941568.439999998</v>
      </c>
      <c r="I737" s="376"/>
      <c r="J737" s="376"/>
      <c r="K737" s="422">
        <v>99.661966731138065</v>
      </c>
      <c r="L737" s="422"/>
    </row>
    <row r="738" spans="1:12" ht="30.75" customHeight="1" x14ac:dyDescent="0.2">
      <c r="A738" s="306" t="s">
        <v>426</v>
      </c>
      <c r="B738" s="307"/>
      <c r="C738" s="450" t="s">
        <v>427</v>
      </c>
      <c r="D738" s="451"/>
      <c r="E738" s="104"/>
      <c r="F738" s="309">
        <v>36151420</v>
      </c>
      <c r="G738" s="309"/>
      <c r="H738" s="309">
        <v>36010702.149999999</v>
      </c>
      <c r="I738" s="309"/>
      <c r="J738" s="309"/>
      <c r="K738" s="310">
        <v>99.6107542940222</v>
      </c>
      <c r="L738" s="310"/>
    </row>
    <row r="739" spans="1:12" ht="34.5" customHeight="1" x14ac:dyDescent="0.2">
      <c r="A739" s="306" t="s">
        <v>428</v>
      </c>
      <c r="B739" s="307"/>
      <c r="C739" s="450" t="s">
        <v>429</v>
      </c>
      <c r="D739" s="451"/>
      <c r="E739" s="104"/>
      <c r="F739" s="309">
        <v>36151420</v>
      </c>
      <c r="G739" s="309"/>
      <c r="H739" s="309">
        <v>36010702.149999999</v>
      </c>
      <c r="I739" s="309"/>
      <c r="J739" s="309"/>
      <c r="K739" s="310">
        <v>99.6107542940222</v>
      </c>
      <c r="L739" s="310"/>
    </row>
    <row r="740" spans="1:12" ht="40.5" customHeight="1" x14ac:dyDescent="0.2">
      <c r="A740" s="306" t="s">
        <v>110</v>
      </c>
      <c r="B740" s="307"/>
      <c r="C740" s="450" t="s">
        <v>429</v>
      </c>
      <c r="D740" s="451"/>
      <c r="E740" s="104" t="s">
        <v>111</v>
      </c>
      <c r="F740" s="309">
        <v>18372320</v>
      </c>
      <c r="G740" s="309"/>
      <c r="H740" s="309">
        <v>18231602.149999999</v>
      </c>
      <c r="I740" s="309"/>
      <c r="J740" s="309"/>
      <c r="K740" s="310">
        <v>99.234076861278268</v>
      </c>
      <c r="L740" s="310"/>
    </row>
    <row r="741" spans="1:12" ht="44.25" customHeight="1" x14ac:dyDescent="0.2">
      <c r="A741" s="306" t="s">
        <v>112</v>
      </c>
      <c r="B741" s="307"/>
      <c r="C741" s="450" t="s">
        <v>429</v>
      </c>
      <c r="D741" s="451"/>
      <c r="E741" s="104" t="s">
        <v>113</v>
      </c>
      <c r="F741" s="309">
        <v>18372320</v>
      </c>
      <c r="G741" s="309"/>
      <c r="H741" s="309">
        <v>18231602.149999999</v>
      </c>
      <c r="I741" s="309"/>
      <c r="J741" s="309"/>
      <c r="K741" s="310">
        <v>99.234076861278268</v>
      </c>
      <c r="L741" s="310"/>
    </row>
    <row r="742" spans="1:12" ht="52.5" customHeight="1" x14ac:dyDescent="0.2">
      <c r="A742" s="306" t="s">
        <v>215</v>
      </c>
      <c r="B742" s="307"/>
      <c r="C742" s="450" t="s">
        <v>429</v>
      </c>
      <c r="D742" s="451"/>
      <c r="E742" s="104" t="s">
        <v>216</v>
      </c>
      <c r="F742" s="309">
        <v>17779100</v>
      </c>
      <c r="G742" s="309"/>
      <c r="H742" s="309">
        <v>17779100</v>
      </c>
      <c r="I742" s="309"/>
      <c r="J742" s="309"/>
      <c r="K742" s="310">
        <v>100</v>
      </c>
      <c r="L742" s="310"/>
    </row>
    <row r="743" spans="1:12" ht="35.25" customHeight="1" x14ac:dyDescent="0.2">
      <c r="A743" s="306" t="s">
        <v>231</v>
      </c>
      <c r="B743" s="307"/>
      <c r="C743" s="450" t="s">
        <v>429</v>
      </c>
      <c r="D743" s="451"/>
      <c r="E743" s="104" t="s">
        <v>232</v>
      </c>
      <c r="F743" s="309">
        <v>17779100</v>
      </c>
      <c r="G743" s="309"/>
      <c r="H743" s="309">
        <v>17779100</v>
      </c>
      <c r="I743" s="309"/>
      <c r="J743" s="309"/>
      <c r="K743" s="310">
        <v>100</v>
      </c>
      <c r="L743" s="310"/>
    </row>
    <row r="744" spans="1:12" ht="36.75" customHeight="1" x14ac:dyDescent="0.2">
      <c r="A744" s="306" t="s">
        <v>430</v>
      </c>
      <c r="B744" s="307"/>
      <c r="C744" s="450" t="s">
        <v>431</v>
      </c>
      <c r="D744" s="451"/>
      <c r="E744" s="104"/>
      <c r="F744" s="309">
        <v>22033100</v>
      </c>
      <c r="G744" s="309"/>
      <c r="H744" s="309">
        <v>21956947.969999999</v>
      </c>
      <c r="I744" s="309"/>
      <c r="J744" s="309"/>
      <c r="K744" s="310">
        <v>99.654374418488544</v>
      </c>
      <c r="L744" s="310"/>
    </row>
    <row r="745" spans="1:12" ht="39.75" customHeight="1" x14ac:dyDescent="0.2">
      <c r="A745" s="306" t="s">
        <v>432</v>
      </c>
      <c r="B745" s="307"/>
      <c r="C745" s="450" t="s">
        <v>433</v>
      </c>
      <c r="D745" s="451"/>
      <c r="E745" s="104"/>
      <c r="F745" s="309">
        <v>22033100</v>
      </c>
      <c r="G745" s="309"/>
      <c r="H745" s="309">
        <v>21956947.969999999</v>
      </c>
      <c r="I745" s="309"/>
      <c r="J745" s="309"/>
      <c r="K745" s="310">
        <v>99.654374418488544</v>
      </c>
      <c r="L745" s="310"/>
    </row>
    <row r="746" spans="1:12" ht="39.75" customHeight="1" x14ac:dyDescent="0.2">
      <c r="A746" s="306" t="s">
        <v>110</v>
      </c>
      <c r="B746" s="307"/>
      <c r="C746" s="450" t="s">
        <v>433</v>
      </c>
      <c r="D746" s="451"/>
      <c r="E746" s="104" t="s">
        <v>111</v>
      </c>
      <c r="F746" s="309">
        <v>6416000</v>
      </c>
      <c r="G746" s="309"/>
      <c r="H746" s="309">
        <v>6339847.9699999997</v>
      </c>
      <c r="I746" s="309"/>
      <c r="J746" s="309"/>
      <c r="K746" s="310">
        <v>98.813091801745628</v>
      </c>
      <c r="L746" s="310"/>
    </row>
    <row r="747" spans="1:12" ht="43.5" customHeight="1" x14ac:dyDescent="0.2">
      <c r="A747" s="306" t="s">
        <v>112</v>
      </c>
      <c r="B747" s="307"/>
      <c r="C747" s="450" t="s">
        <v>433</v>
      </c>
      <c r="D747" s="451"/>
      <c r="E747" s="104" t="s">
        <v>113</v>
      </c>
      <c r="F747" s="309">
        <v>6416000</v>
      </c>
      <c r="G747" s="309"/>
      <c r="H747" s="309">
        <v>6339847.9699999997</v>
      </c>
      <c r="I747" s="309"/>
      <c r="J747" s="309"/>
      <c r="K747" s="310">
        <v>98.813091801745628</v>
      </c>
      <c r="L747" s="310"/>
    </row>
    <row r="748" spans="1:12" ht="49.5" customHeight="1" x14ac:dyDescent="0.2">
      <c r="A748" s="306" t="s">
        <v>215</v>
      </c>
      <c r="B748" s="307"/>
      <c r="C748" s="450" t="s">
        <v>433</v>
      </c>
      <c r="D748" s="451"/>
      <c r="E748" s="104" t="s">
        <v>216</v>
      </c>
      <c r="F748" s="309">
        <v>15617100</v>
      </c>
      <c r="G748" s="309"/>
      <c r="H748" s="309">
        <v>15617100</v>
      </c>
      <c r="I748" s="309"/>
      <c r="J748" s="309"/>
      <c r="K748" s="310">
        <v>100</v>
      </c>
      <c r="L748" s="310"/>
    </row>
    <row r="749" spans="1:12" ht="30.75" customHeight="1" x14ac:dyDescent="0.2">
      <c r="A749" s="306" t="s">
        <v>231</v>
      </c>
      <c r="B749" s="307"/>
      <c r="C749" s="450" t="s">
        <v>433</v>
      </c>
      <c r="D749" s="451"/>
      <c r="E749" s="104" t="s">
        <v>232</v>
      </c>
      <c r="F749" s="309">
        <v>15617100</v>
      </c>
      <c r="G749" s="309"/>
      <c r="H749" s="309">
        <v>15617100</v>
      </c>
      <c r="I749" s="309"/>
      <c r="J749" s="309"/>
      <c r="K749" s="310">
        <v>100</v>
      </c>
      <c r="L749" s="310"/>
    </row>
    <row r="750" spans="1:12" ht="42" customHeight="1" x14ac:dyDescent="0.2">
      <c r="A750" s="306" t="s">
        <v>757</v>
      </c>
      <c r="B750" s="307"/>
      <c r="C750" s="450" t="s">
        <v>758</v>
      </c>
      <c r="D750" s="451"/>
      <c r="E750" s="104"/>
      <c r="F750" s="309">
        <v>5973925.3300000001</v>
      </c>
      <c r="G750" s="309"/>
      <c r="H750" s="309">
        <v>5973918.3200000003</v>
      </c>
      <c r="I750" s="309"/>
      <c r="J750" s="309"/>
      <c r="K750" s="310">
        <v>99.999882656718782</v>
      </c>
      <c r="L750" s="310"/>
    </row>
    <row r="751" spans="1:12" ht="102.75" customHeight="1" x14ac:dyDescent="0.2">
      <c r="A751" s="306" t="s">
        <v>759</v>
      </c>
      <c r="B751" s="307"/>
      <c r="C751" s="450" t="s">
        <v>760</v>
      </c>
      <c r="D751" s="451"/>
      <c r="E751" s="104"/>
      <c r="F751" s="309">
        <v>5973925.3300000001</v>
      </c>
      <c r="G751" s="309"/>
      <c r="H751" s="309">
        <v>5973918.3200000003</v>
      </c>
      <c r="I751" s="309"/>
      <c r="J751" s="309"/>
      <c r="K751" s="310">
        <v>99.999882656718782</v>
      </c>
      <c r="L751" s="310"/>
    </row>
    <row r="752" spans="1:12" ht="45.75" customHeight="1" x14ac:dyDescent="0.2">
      <c r="A752" s="306" t="s">
        <v>110</v>
      </c>
      <c r="B752" s="307"/>
      <c r="C752" s="450" t="s">
        <v>760</v>
      </c>
      <c r="D752" s="451"/>
      <c r="E752" s="104" t="s">
        <v>111</v>
      </c>
      <c r="F752" s="309">
        <v>5973925.3300000001</v>
      </c>
      <c r="G752" s="309"/>
      <c r="H752" s="309">
        <v>5973918.3200000003</v>
      </c>
      <c r="I752" s="309"/>
      <c r="J752" s="309"/>
      <c r="K752" s="310">
        <v>99.999882656718782</v>
      </c>
      <c r="L752" s="310"/>
    </row>
    <row r="753" spans="1:12" ht="51.75" customHeight="1" x14ac:dyDescent="0.2">
      <c r="A753" s="306" t="s">
        <v>112</v>
      </c>
      <c r="B753" s="307"/>
      <c r="C753" s="450" t="s">
        <v>760</v>
      </c>
      <c r="D753" s="451"/>
      <c r="E753" s="104" t="s">
        <v>113</v>
      </c>
      <c r="F753" s="309">
        <v>5973925.3300000001</v>
      </c>
      <c r="G753" s="309"/>
      <c r="H753" s="309">
        <v>5973918.3200000003</v>
      </c>
      <c r="I753" s="309"/>
      <c r="J753" s="309"/>
      <c r="K753" s="310">
        <v>99.999882656718782</v>
      </c>
      <c r="L753" s="310"/>
    </row>
    <row r="754" spans="1:12" ht="48.75" customHeight="1" x14ac:dyDescent="0.2">
      <c r="A754" s="420" t="s">
        <v>88</v>
      </c>
      <c r="B754" s="421"/>
      <c r="C754" s="448" t="s">
        <v>247</v>
      </c>
      <c r="D754" s="449"/>
      <c r="E754" s="105"/>
      <c r="F754" s="376">
        <v>248721200</v>
      </c>
      <c r="G754" s="376"/>
      <c r="H754" s="376">
        <v>248721200</v>
      </c>
      <c r="I754" s="376"/>
      <c r="J754" s="376"/>
      <c r="K754" s="422">
        <v>100</v>
      </c>
      <c r="L754" s="422"/>
    </row>
    <row r="755" spans="1:12" ht="45.75" customHeight="1" x14ac:dyDescent="0.2">
      <c r="A755" s="306" t="s">
        <v>90</v>
      </c>
      <c r="B755" s="307"/>
      <c r="C755" s="450" t="s">
        <v>248</v>
      </c>
      <c r="D755" s="451"/>
      <c r="E755" s="104"/>
      <c r="F755" s="309">
        <v>248721200</v>
      </c>
      <c r="G755" s="309"/>
      <c r="H755" s="309">
        <v>248721200</v>
      </c>
      <c r="I755" s="309"/>
      <c r="J755" s="309"/>
      <c r="K755" s="310">
        <v>100</v>
      </c>
      <c r="L755" s="310"/>
    </row>
    <row r="756" spans="1:12" ht="76.5" customHeight="1" x14ac:dyDescent="0.2">
      <c r="A756" s="306" t="s">
        <v>249</v>
      </c>
      <c r="B756" s="307"/>
      <c r="C756" s="450" t="s">
        <v>250</v>
      </c>
      <c r="D756" s="451"/>
      <c r="E756" s="104"/>
      <c r="F756" s="309">
        <v>248721200</v>
      </c>
      <c r="G756" s="309"/>
      <c r="H756" s="309">
        <v>248721200</v>
      </c>
      <c r="I756" s="309"/>
      <c r="J756" s="309"/>
      <c r="K756" s="310">
        <v>100</v>
      </c>
      <c r="L756" s="310"/>
    </row>
    <row r="757" spans="1:12" ht="57.75" customHeight="1" x14ac:dyDescent="0.2">
      <c r="A757" s="306" t="s">
        <v>215</v>
      </c>
      <c r="B757" s="307"/>
      <c r="C757" s="450" t="s">
        <v>250</v>
      </c>
      <c r="D757" s="451"/>
      <c r="E757" s="104" t="s">
        <v>216</v>
      </c>
      <c r="F757" s="309">
        <v>248721200</v>
      </c>
      <c r="G757" s="309"/>
      <c r="H757" s="309">
        <v>248721200</v>
      </c>
      <c r="I757" s="309"/>
      <c r="J757" s="309"/>
      <c r="K757" s="310">
        <v>100</v>
      </c>
      <c r="L757" s="310"/>
    </row>
    <row r="758" spans="1:12" ht="51.75" customHeight="1" x14ac:dyDescent="0.2">
      <c r="A758" s="306" t="s">
        <v>217</v>
      </c>
      <c r="B758" s="307"/>
      <c r="C758" s="450" t="s">
        <v>250</v>
      </c>
      <c r="D758" s="451"/>
      <c r="E758" s="104" t="s">
        <v>218</v>
      </c>
      <c r="F758" s="309">
        <v>248721200</v>
      </c>
      <c r="G758" s="309"/>
      <c r="H758" s="309">
        <v>248721200</v>
      </c>
      <c r="I758" s="309"/>
      <c r="J758" s="309"/>
      <c r="K758" s="310">
        <v>100</v>
      </c>
      <c r="L758" s="310"/>
    </row>
    <row r="759" spans="1:12" ht="41.25" customHeight="1" x14ac:dyDescent="0.2">
      <c r="A759" s="420" t="s">
        <v>161</v>
      </c>
      <c r="B759" s="421"/>
      <c r="C759" s="448" t="s">
        <v>162</v>
      </c>
      <c r="D759" s="449"/>
      <c r="E759" s="105"/>
      <c r="F759" s="376">
        <v>4363000</v>
      </c>
      <c r="G759" s="376"/>
      <c r="H759" s="376">
        <v>4360777.47</v>
      </c>
      <c r="I759" s="376"/>
      <c r="J759" s="376"/>
      <c r="K759" s="422">
        <v>99.949059592023829</v>
      </c>
      <c r="L759" s="422"/>
    </row>
    <row r="760" spans="1:12" ht="78" customHeight="1" x14ac:dyDescent="0.2">
      <c r="A760" s="306" t="s">
        <v>163</v>
      </c>
      <c r="B760" s="307"/>
      <c r="C760" s="450" t="s">
        <v>164</v>
      </c>
      <c r="D760" s="451"/>
      <c r="E760" s="104"/>
      <c r="F760" s="309">
        <v>4363000</v>
      </c>
      <c r="G760" s="309"/>
      <c r="H760" s="309">
        <v>4360777.47</v>
      </c>
      <c r="I760" s="309"/>
      <c r="J760" s="309"/>
      <c r="K760" s="310">
        <v>99.949059592023829</v>
      </c>
      <c r="L760" s="310"/>
    </row>
    <row r="761" spans="1:12" ht="94.5" customHeight="1" x14ac:dyDescent="0.2">
      <c r="A761" s="306" t="s">
        <v>165</v>
      </c>
      <c r="B761" s="307"/>
      <c r="C761" s="450" t="s">
        <v>166</v>
      </c>
      <c r="D761" s="451"/>
      <c r="E761" s="104"/>
      <c r="F761" s="309">
        <v>4363000</v>
      </c>
      <c r="G761" s="309"/>
      <c r="H761" s="330">
        <v>4360777.47</v>
      </c>
      <c r="I761" s="330"/>
      <c r="J761" s="330"/>
      <c r="K761" s="310">
        <v>99.949059592023829</v>
      </c>
      <c r="L761" s="310"/>
    </row>
    <row r="762" spans="1:12" ht="90" customHeight="1" x14ac:dyDescent="0.2">
      <c r="A762" s="306" t="s">
        <v>94</v>
      </c>
      <c r="B762" s="307"/>
      <c r="C762" s="450" t="s">
        <v>166</v>
      </c>
      <c r="D762" s="451"/>
      <c r="E762" s="104" t="s">
        <v>95</v>
      </c>
      <c r="F762" s="309">
        <v>4045832.8</v>
      </c>
      <c r="G762" s="309"/>
      <c r="H762" s="309">
        <v>4043610.27</v>
      </c>
      <c r="I762" s="309"/>
      <c r="J762" s="309"/>
      <c r="K762" s="310">
        <v>99.945066192552503</v>
      </c>
      <c r="L762" s="310"/>
    </row>
    <row r="763" spans="1:12" ht="44.25" customHeight="1" x14ac:dyDescent="0.2">
      <c r="A763" s="306" t="s">
        <v>96</v>
      </c>
      <c r="B763" s="307"/>
      <c r="C763" s="450" t="s">
        <v>166</v>
      </c>
      <c r="D763" s="451"/>
      <c r="E763" s="104" t="s">
        <v>97</v>
      </c>
      <c r="F763" s="309">
        <v>4045832.8</v>
      </c>
      <c r="G763" s="309"/>
      <c r="H763" s="309">
        <v>4043610.27</v>
      </c>
      <c r="I763" s="309"/>
      <c r="J763" s="309"/>
      <c r="K763" s="310">
        <v>99.945066192552503</v>
      </c>
      <c r="L763" s="310"/>
    </row>
    <row r="764" spans="1:12" ht="42.75" customHeight="1" x14ac:dyDescent="0.2">
      <c r="A764" s="306" t="s">
        <v>110</v>
      </c>
      <c r="B764" s="307"/>
      <c r="C764" s="450" t="s">
        <v>166</v>
      </c>
      <c r="D764" s="451"/>
      <c r="E764" s="104" t="s">
        <v>111</v>
      </c>
      <c r="F764" s="309">
        <v>317167.2</v>
      </c>
      <c r="G764" s="309"/>
      <c r="H764" s="309">
        <v>317167.2</v>
      </c>
      <c r="I764" s="309"/>
      <c r="J764" s="309"/>
      <c r="K764" s="310">
        <v>100</v>
      </c>
      <c r="L764" s="310"/>
    </row>
    <row r="765" spans="1:12" ht="54.75" customHeight="1" x14ac:dyDescent="0.2">
      <c r="A765" s="306" t="s">
        <v>112</v>
      </c>
      <c r="B765" s="307"/>
      <c r="C765" s="450" t="s">
        <v>166</v>
      </c>
      <c r="D765" s="451"/>
      <c r="E765" s="104" t="s">
        <v>113</v>
      </c>
      <c r="F765" s="309">
        <v>317167.2</v>
      </c>
      <c r="G765" s="309"/>
      <c r="H765" s="309">
        <v>317167.2</v>
      </c>
      <c r="I765" s="309"/>
      <c r="J765" s="309"/>
      <c r="K765" s="310">
        <v>100</v>
      </c>
      <c r="L765" s="310"/>
    </row>
    <row r="766" spans="1:12" ht="47.25" customHeight="1" x14ac:dyDescent="0.2">
      <c r="A766" s="423" t="s">
        <v>167</v>
      </c>
      <c r="B766" s="424"/>
      <c r="C766" s="454" t="s">
        <v>168</v>
      </c>
      <c r="D766" s="455"/>
      <c r="E766" s="106"/>
      <c r="F766" s="353">
        <v>11157674.34</v>
      </c>
      <c r="G766" s="353"/>
      <c r="H766" s="353">
        <v>4518870.97</v>
      </c>
      <c r="I766" s="353"/>
      <c r="J766" s="353"/>
      <c r="K766" s="425">
        <v>40.500115277607215</v>
      </c>
      <c r="L766" s="425"/>
    </row>
    <row r="767" spans="1:12" ht="56.25" customHeight="1" x14ac:dyDescent="0.2">
      <c r="A767" s="420" t="s">
        <v>169</v>
      </c>
      <c r="B767" s="421"/>
      <c r="C767" s="448" t="s">
        <v>170</v>
      </c>
      <c r="D767" s="449"/>
      <c r="E767" s="105"/>
      <c r="F767" s="376">
        <v>10657674.34</v>
      </c>
      <c r="G767" s="376"/>
      <c r="H767" s="376">
        <v>4518870.97</v>
      </c>
      <c r="I767" s="376"/>
      <c r="J767" s="376"/>
      <c r="K767" s="422">
        <v>42.400159977115607</v>
      </c>
      <c r="L767" s="422"/>
    </row>
    <row r="768" spans="1:12" ht="96.75" customHeight="1" x14ac:dyDescent="0.2">
      <c r="A768" s="306" t="s">
        <v>171</v>
      </c>
      <c r="B768" s="307"/>
      <c r="C768" s="450" t="s">
        <v>172</v>
      </c>
      <c r="D768" s="451"/>
      <c r="E768" s="104"/>
      <c r="F768" s="309">
        <v>3983000</v>
      </c>
      <c r="G768" s="309"/>
      <c r="H768" s="309">
        <v>3839851.5</v>
      </c>
      <c r="I768" s="309"/>
      <c r="J768" s="309"/>
      <c r="K768" s="310">
        <v>96.406013055485815</v>
      </c>
      <c r="L768" s="310"/>
    </row>
    <row r="769" spans="1:12" ht="82.5" customHeight="1" x14ac:dyDescent="0.2">
      <c r="A769" s="306" t="s">
        <v>173</v>
      </c>
      <c r="B769" s="307"/>
      <c r="C769" s="450" t="s">
        <v>174</v>
      </c>
      <c r="D769" s="451"/>
      <c r="E769" s="104"/>
      <c r="F769" s="330">
        <v>3983000</v>
      </c>
      <c r="G769" s="330"/>
      <c r="H769" s="330">
        <v>3839851.5</v>
      </c>
      <c r="I769" s="330"/>
      <c r="J769" s="330"/>
      <c r="K769" s="331">
        <v>96.406013055485815</v>
      </c>
      <c r="L769" s="331"/>
    </row>
    <row r="770" spans="1:12" ht="84.75" customHeight="1" x14ac:dyDescent="0.2">
      <c r="A770" s="306" t="s">
        <v>94</v>
      </c>
      <c r="B770" s="307"/>
      <c r="C770" s="450" t="s">
        <v>174</v>
      </c>
      <c r="D770" s="451"/>
      <c r="E770" s="104" t="s">
        <v>95</v>
      </c>
      <c r="F770" s="309">
        <v>3889419.08</v>
      </c>
      <c r="G770" s="309"/>
      <c r="H770" s="309">
        <v>3752607.57</v>
      </c>
      <c r="I770" s="309"/>
      <c r="J770" s="309"/>
      <c r="K770" s="310">
        <v>96.482469304901954</v>
      </c>
      <c r="L770" s="310"/>
    </row>
    <row r="771" spans="1:12" ht="43.5" customHeight="1" x14ac:dyDescent="0.2">
      <c r="A771" s="306" t="s">
        <v>96</v>
      </c>
      <c r="B771" s="307"/>
      <c r="C771" s="450" t="s">
        <v>174</v>
      </c>
      <c r="D771" s="451"/>
      <c r="E771" s="104" t="s">
        <v>97</v>
      </c>
      <c r="F771" s="309">
        <v>3889419.08</v>
      </c>
      <c r="G771" s="309"/>
      <c r="H771" s="309">
        <v>3752607.57</v>
      </c>
      <c r="I771" s="309"/>
      <c r="J771" s="309"/>
      <c r="K771" s="310">
        <v>96.482469304901954</v>
      </c>
      <c r="L771" s="310"/>
    </row>
    <row r="772" spans="1:12" ht="43.5" customHeight="1" x14ac:dyDescent="0.2">
      <c r="A772" s="306" t="s">
        <v>110</v>
      </c>
      <c r="B772" s="307"/>
      <c r="C772" s="450" t="s">
        <v>174</v>
      </c>
      <c r="D772" s="451"/>
      <c r="E772" s="104" t="s">
        <v>111</v>
      </c>
      <c r="F772" s="309">
        <v>93580.92</v>
      </c>
      <c r="G772" s="309"/>
      <c r="H772" s="309">
        <v>87243.93</v>
      </c>
      <c r="I772" s="309"/>
      <c r="J772" s="309"/>
      <c r="K772" s="310">
        <v>93.228331159813337</v>
      </c>
      <c r="L772" s="310"/>
    </row>
    <row r="773" spans="1:12" ht="49.5" customHeight="1" x14ac:dyDescent="0.2">
      <c r="A773" s="306" t="s">
        <v>112</v>
      </c>
      <c r="B773" s="307"/>
      <c r="C773" s="450" t="s">
        <v>174</v>
      </c>
      <c r="D773" s="451"/>
      <c r="E773" s="104" t="s">
        <v>113</v>
      </c>
      <c r="F773" s="309">
        <v>93580.92</v>
      </c>
      <c r="G773" s="309"/>
      <c r="H773" s="309">
        <v>87243.93</v>
      </c>
      <c r="I773" s="309"/>
      <c r="J773" s="309"/>
      <c r="K773" s="310">
        <v>93.228331159813337</v>
      </c>
      <c r="L773" s="310"/>
    </row>
    <row r="774" spans="1:12" ht="84.75" customHeight="1" x14ac:dyDescent="0.2">
      <c r="A774" s="306" t="s">
        <v>251</v>
      </c>
      <c r="B774" s="307"/>
      <c r="C774" s="450" t="s">
        <v>252</v>
      </c>
      <c r="D774" s="451"/>
      <c r="E774" s="104"/>
      <c r="F774" s="309">
        <v>6674674.3399999999</v>
      </c>
      <c r="G774" s="309"/>
      <c r="H774" s="309">
        <v>679019.47</v>
      </c>
      <c r="I774" s="309"/>
      <c r="J774" s="309"/>
      <c r="K774" s="310">
        <v>10.173072653609044</v>
      </c>
      <c r="L774" s="310"/>
    </row>
    <row r="775" spans="1:12" ht="57.75" customHeight="1" x14ac:dyDescent="0.2">
      <c r="A775" s="306" t="s">
        <v>253</v>
      </c>
      <c r="B775" s="307"/>
      <c r="C775" s="450" t="s">
        <v>254</v>
      </c>
      <c r="D775" s="451"/>
      <c r="E775" s="104"/>
      <c r="F775" s="309">
        <v>6674674.3399999999</v>
      </c>
      <c r="G775" s="309"/>
      <c r="H775" s="309">
        <v>679019.47</v>
      </c>
      <c r="I775" s="309"/>
      <c r="J775" s="309"/>
      <c r="K775" s="310">
        <v>10.173072653609044</v>
      </c>
      <c r="L775" s="310"/>
    </row>
    <row r="776" spans="1:12" ht="43.5" customHeight="1" x14ac:dyDescent="0.2">
      <c r="A776" s="306" t="s">
        <v>110</v>
      </c>
      <c r="B776" s="307"/>
      <c r="C776" s="450" t="s">
        <v>254</v>
      </c>
      <c r="D776" s="451"/>
      <c r="E776" s="104" t="s">
        <v>111</v>
      </c>
      <c r="F776" s="309">
        <v>6674674.3399999999</v>
      </c>
      <c r="G776" s="309"/>
      <c r="H776" s="309">
        <v>679019.47</v>
      </c>
      <c r="I776" s="309"/>
      <c r="J776" s="309"/>
      <c r="K776" s="310">
        <v>10.173072653609044</v>
      </c>
      <c r="L776" s="310"/>
    </row>
    <row r="777" spans="1:12" ht="48.75" customHeight="1" x14ac:dyDescent="0.2">
      <c r="A777" s="306" t="s">
        <v>112</v>
      </c>
      <c r="B777" s="307"/>
      <c r="C777" s="450" t="s">
        <v>254</v>
      </c>
      <c r="D777" s="451"/>
      <c r="E777" s="104" t="s">
        <v>113</v>
      </c>
      <c r="F777" s="309">
        <v>6674674.3399999999</v>
      </c>
      <c r="G777" s="309"/>
      <c r="H777" s="309">
        <v>679019.47</v>
      </c>
      <c r="I777" s="309"/>
      <c r="J777" s="309"/>
      <c r="K777" s="310">
        <v>10.173072653609044</v>
      </c>
      <c r="L777" s="310"/>
    </row>
    <row r="778" spans="1:12" ht="31.5" customHeight="1" x14ac:dyDescent="0.2">
      <c r="A778" s="420" t="s">
        <v>88</v>
      </c>
      <c r="B778" s="421"/>
      <c r="C778" s="448" t="s">
        <v>255</v>
      </c>
      <c r="D778" s="449"/>
      <c r="E778" s="105"/>
      <c r="F778" s="376">
        <v>500000</v>
      </c>
      <c r="G778" s="376"/>
      <c r="H778" s="376">
        <v>0</v>
      </c>
      <c r="I778" s="376"/>
      <c r="J778" s="376"/>
      <c r="K778" s="422">
        <v>0</v>
      </c>
      <c r="L778" s="422"/>
    </row>
    <row r="779" spans="1:12" ht="54.75" customHeight="1" x14ac:dyDescent="0.2">
      <c r="A779" s="306" t="s">
        <v>90</v>
      </c>
      <c r="B779" s="307"/>
      <c r="C779" s="450" t="s">
        <v>256</v>
      </c>
      <c r="D779" s="451"/>
      <c r="E779" s="104"/>
      <c r="F779" s="309">
        <v>500000</v>
      </c>
      <c r="G779" s="309"/>
      <c r="H779" s="309">
        <v>0</v>
      </c>
      <c r="I779" s="309"/>
      <c r="J779" s="309"/>
      <c r="K779" s="310">
        <v>0</v>
      </c>
      <c r="L779" s="310"/>
    </row>
    <row r="780" spans="1:12" ht="34.5" customHeight="1" x14ac:dyDescent="0.2">
      <c r="A780" s="306" t="s">
        <v>155</v>
      </c>
      <c r="B780" s="307"/>
      <c r="C780" s="450" t="s">
        <v>257</v>
      </c>
      <c r="D780" s="451"/>
      <c r="E780" s="104"/>
      <c r="F780" s="309">
        <v>500000</v>
      </c>
      <c r="G780" s="309"/>
      <c r="H780" s="309">
        <v>0</v>
      </c>
      <c r="I780" s="309"/>
      <c r="J780" s="309"/>
      <c r="K780" s="310">
        <v>0</v>
      </c>
      <c r="L780" s="310"/>
    </row>
    <row r="781" spans="1:12" ht="43.5" customHeight="1" x14ac:dyDescent="0.2">
      <c r="A781" s="306" t="s">
        <v>110</v>
      </c>
      <c r="B781" s="307"/>
      <c r="C781" s="450" t="s">
        <v>257</v>
      </c>
      <c r="D781" s="451"/>
      <c r="E781" s="104" t="s">
        <v>111</v>
      </c>
      <c r="F781" s="309">
        <v>500000</v>
      </c>
      <c r="G781" s="309"/>
      <c r="H781" s="309">
        <v>0</v>
      </c>
      <c r="I781" s="309"/>
      <c r="J781" s="309"/>
      <c r="K781" s="310">
        <v>0</v>
      </c>
      <c r="L781" s="310"/>
    </row>
    <row r="782" spans="1:12" ht="49.5" customHeight="1" x14ac:dyDescent="0.2">
      <c r="A782" s="306" t="s">
        <v>112</v>
      </c>
      <c r="B782" s="307"/>
      <c r="C782" s="450" t="s">
        <v>257</v>
      </c>
      <c r="D782" s="451"/>
      <c r="E782" s="104" t="s">
        <v>113</v>
      </c>
      <c r="F782" s="309">
        <v>500000</v>
      </c>
      <c r="G782" s="309"/>
      <c r="H782" s="309">
        <v>0</v>
      </c>
      <c r="I782" s="309"/>
      <c r="J782" s="309"/>
      <c r="K782" s="310">
        <v>0</v>
      </c>
      <c r="L782" s="310"/>
    </row>
    <row r="783" spans="1:12" ht="48.75" customHeight="1" x14ac:dyDescent="0.2">
      <c r="A783" s="423" t="s">
        <v>175</v>
      </c>
      <c r="B783" s="424"/>
      <c r="C783" s="454" t="s">
        <v>176</v>
      </c>
      <c r="D783" s="455"/>
      <c r="E783" s="106"/>
      <c r="F783" s="353">
        <v>2445416328.6300001</v>
      </c>
      <c r="G783" s="353"/>
      <c r="H783" s="353">
        <v>2376365180.1399999</v>
      </c>
      <c r="I783" s="353"/>
      <c r="J783" s="353"/>
      <c r="K783" s="425">
        <v>97.176302959885575</v>
      </c>
      <c r="L783" s="425"/>
    </row>
    <row r="784" spans="1:12" ht="35.25" customHeight="1" x14ac:dyDescent="0.2">
      <c r="A784" s="420" t="s">
        <v>258</v>
      </c>
      <c r="B784" s="421"/>
      <c r="C784" s="448" t="s">
        <v>259</v>
      </c>
      <c r="D784" s="449"/>
      <c r="E784" s="105"/>
      <c r="F784" s="376">
        <v>650756568.63</v>
      </c>
      <c r="G784" s="376"/>
      <c r="H784" s="376">
        <v>626050025.42999995</v>
      </c>
      <c r="I784" s="376"/>
      <c r="J784" s="376"/>
      <c r="K784" s="422">
        <v>96.20341239858503</v>
      </c>
      <c r="L784" s="422"/>
    </row>
    <row r="785" spans="1:12" ht="50.25" customHeight="1" x14ac:dyDescent="0.2">
      <c r="A785" s="306" t="s">
        <v>260</v>
      </c>
      <c r="B785" s="307"/>
      <c r="C785" s="450" t="s">
        <v>261</v>
      </c>
      <c r="D785" s="451"/>
      <c r="E785" s="104"/>
      <c r="F785" s="309">
        <v>588696318.63</v>
      </c>
      <c r="G785" s="309"/>
      <c r="H785" s="309">
        <v>564312941.15999997</v>
      </c>
      <c r="I785" s="309"/>
      <c r="J785" s="309"/>
      <c r="K785" s="310">
        <v>95.858072031647083</v>
      </c>
      <c r="L785" s="310"/>
    </row>
    <row r="786" spans="1:12" ht="63" customHeight="1" x14ac:dyDescent="0.2">
      <c r="A786" s="306" t="s">
        <v>262</v>
      </c>
      <c r="B786" s="307"/>
      <c r="C786" s="450" t="s">
        <v>263</v>
      </c>
      <c r="D786" s="451"/>
      <c r="E786" s="104"/>
      <c r="F786" s="309">
        <v>426952121.05000001</v>
      </c>
      <c r="G786" s="309"/>
      <c r="H786" s="309">
        <v>419487648.83999997</v>
      </c>
      <c r="I786" s="309"/>
      <c r="J786" s="309"/>
      <c r="K786" s="310">
        <v>98.251684008117181</v>
      </c>
      <c r="L786" s="310"/>
    </row>
    <row r="787" spans="1:12" ht="36.75" customHeight="1" x14ac:dyDescent="0.2">
      <c r="A787" s="306" t="s">
        <v>110</v>
      </c>
      <c r="B787" s="307"/>
      <c r="C787" s="450" t="s">
        <v>263</v>
      </c>
      <c r="D787" s="451"/>
      <c r="E787" s="104" t="s">
        <v>111</v>
      </c>
      <c r="F787" s="309">
        <v>424552121.05000001</v>
      </c>
      <c r="G787" s="309"/>
      <c r="H787" s="309">
        <v>417087648.83999997</v>
      </c>
      <c r="I787" s="309"/>
      <c r="J787" s="309"/>
      <c r="K787" s="310">
        <v>98.24180074956665</v>
      </c>
      <c r="L787" s="310"/>
    </row>
    <row r="788" spans="1:12" ht="51" customHeight="1" x14ac:dyDescent="0.2">
      <c r="A788" s="306" t="s">
        <v>112</v>
      </c>
      <c r="B788" s="307"/>
      <c r="C788" s="450" t="s">
        <v>263</v>
      </c>
      <c r="D788" s="451"/>
      <c r="E788" s="104" t="s">
        <v>113</v>
      </c>
      <c r="F788" s="309">
        <v>424552121.05000001</v>
      </c>
      <c r="G788" s="309"/>
      <c r="H788" s="309">
        <v>417087648.83999997</v>
      </c>
      <c r="I788" s="309"/>
      <c r="J788" s="309"/>
      <c r="K788" s="310">
        <v>98.24180074956665</v>
      </c>
      <c r="L788" s="310"/>
    </row>
    <row r="789" spans="1:12" ht="45.75" customHeight="1" x14ac:dyDescent="0.2">
      <c r="A789" s="306" t="s">
        <v>215</v>
      </c>
      <c r="B789" s="307"/>
      <c r="C789" s="450" t="s">
        <v>263</v>
      </c>
      <c r="D789" s="451"/>
      <c r="E789" s="104" t="s">
        <v>216</v>
      </c>
      <c r="F789" s="309">
        <v>2400000</v>
      </c>
      <c r="G789" s="309"/>
      <c r="H789" s="309">
        <v>2400000</v>
      </c>
      <c r="I789" s="309"/>
      <c r="J789" s="309"/>
      <c r="K789" s="310">
        <v>100</v>
      </c>
      <c r="L789" s="310"/>
    </row>
    <row r="790" spans="1:12" ht="33" customHeight="1" x14ac:dyDescent="0.2">
      <c r="A790" s="306" t="s">
        <v>231</v>
      </c>
      <c r="B790" s="307"/>
      <c r="C790" s="450" t="s">
        <v>263</v>
      </c>
      <c r="D790" s="451"/>
      <c r="E790" s="104" t="s">
        <v>232</v>
      </c>
      <c r="F790" s="309">
        <v>2400000</v>
      </c>
      <c r="G790" s="309"/>
      <c r="H790" s="309">
        <v>2400000</v>
      </c>
      <c r="I790" s="309"/>
      <c r="J790" s="309"/>
      <c r="K790" s="310">
        <v>100</v>
      </c>
      <c r="L790" s="310"/>
    </row>
    <row r="791" spans="1:12" ht="46.5" customHeight="1" x14ac:dyDescent="0.2">
      <c r="A791" s="306" t="s">
        <v>529</v>
      </c>
      <c r="B791" s="307"/>
      <c r="C791" s="450" t="s">
        <v>530</v>
      </c>
      <c r="D791" s="451"/>
      <c r="E791" s="104"/>
      <c r="F791" s="309">
        <v>20525217.73</v>
      </c>
      <c r="G791" s="309"/>
      <c r="H791" s="309">
        <v>19525217.73</v>
      </c>
      <c r="I791" s="309"/>
      <c r="J791" s="309"/>
      <c r="K791" s="310">
        <v>95.127944496596569</v>
      </c>
      <c r="L791" s="310"/>
    </row>
    <row r="792" spans="1:12" ht="47.25" customHeight="1" x14ac:dyDescent="0.2">
      <c r="A792" s="306" t="s">
        <v>110</v>
      </c>
      <c r="B792" s="307"/>
      <c r="C792" s="450" t="s">
        <v>530</v>
      </c>
      <c r="D792" s="451"/>
      <c r="E792" s="104" t="s">
        <v>111</v>
      </c>
      <c r="F792" s="309">
        <v>20525217.73</v>
      </c>
      <c r="G792" s="309"/>
      <c r="H792" s="309">
        <v>19525217.73</v>
      </c>
      <c r="I792" s="309"/>
      <c r="J792" s="309"/>
      <c r="K792" s="310">
        <v>95.127944496596569</v>
      </c>
      <c r="L792" s="310"/>
    </row>
    <row r="793" spans="1:12" ht="47.25" customHeight="1" x14ac:dyDescent="0.2">
      <c r="A793" s="306" t="s">
        <v>112</v>
      </c>
      <c r="B793" s="307"/>
      <c r="C793" s="450" t="s">
        <v>530</v>
      </c>
      <c r="D793" s="451"/>
      <c r="E793" s="104" t="s">
        <v>113</v>
      </c>
      <c r="F793" s="309">
        <v>20525217.73</v>
      </c>
      <c r="G793" s="309"/>
      <c r="H793" s="309">
        <v>19525217.73</v>
      </c>
      <c r="I793" s="309"/>
      <c r="J793" s="309"/>
      <c r="K793" s="310">
        <v>95.127944496596569</v>
      </c>
      <c r="L793" s="310"/>
    </row>
    <row r="794" spans="1:12" ht="39" customHeight="1" x14ac:dyDescent="0.2">
      <c r="A794" s="306" t="s">
        <v>531</v>
      </c>
      <c r="B794" s="307"/>
      <c r="C794" s="450" t="s">
        <v>532</v>
      </c>
      <c r="D794" s="451"/>
      <c r="E794" s="104"/>
      <c r="F794" s="309">
        <v>44702713.100000001</v>
      </c>
      <c r="G794" s="309"/>
      <c r="H794" s="309">
        <v>44702713.100000001</v>
      </c>
      <c r="I794" s="309"/>
      <c r="J794" s="309"/>
      <c r="K794" s="310">
        <v>100</v>
      </c>
      <c r="L794" s="310"/>
    </row>
    <row r="795" spans="1:12" ht="47.25" customHeight="1" x14ac:dyDescent="0.2">
      <c r="A795" s="306" t="s">
        <v>110</v>
      </c>
      <c r="B795" s="307"/>
      <c r="C795" s="450" t="s">
        <v>532</v>
      </c>
      <c r="D795" s="451"/>
      <c r="E795" s="104" t="s">
        <v>111</v>
      </c>
      <c r="F795" s="309">
        <v>44702713.100000001</v>
      </c>
      <c r="G795" s="309"/>
      <c r="H795" s="309">
        <v>44702713.100000001</v>
      </c>
      <c r="I795" s="309"/>
      <c r="J795" s="309"/>
      <c r="K795" s="310">
        <v>100</v>
      </c>
      <c r="L795" s="310"/>
    </row>
    <row r="796" spans="1:12" ht="46.5" customHeight="1" x14ac:dyDescent="0.2">
      <c r="A796" s="306" t="s">
        <v>112</v>
      </c>
      <c r="B796" s="307"/>
      <c r="C796" s="450" t="s">
        <v>532</v>
      </c>
      <c r="D796" s="451"/>
      <c r="E796" s="104" t="s">
        <v>113</v>
      </c>
      <c r="F796" s="309">
        <v>44702713.100000001</v>
      </c>
      <c r="G796" s="309"/>
      <c r="H796" s="309">
        <v>44702713.100000001</v>
      </c>
      <c r="I796" s="309"/>
      <c r="J796" s="309"/>
      <c r="K796" s="310">
        <v>100</v>
      </c>
      <c r="L796" s="310"/>
    </row>
    <row r="797" spans="1:12" ht="49.5" customHeight="1" x14ac:dyDescent="0.2">
      <c r="A797" s="306" t="s">
        <v>533</v>
      </c>
      <c r="B797" s="307"/>
      <c r="C797" s="450" t="s">
        <v>534</v>
      </c>
      <c r="D797" s="451"/>
      <c r="E797" s="104"/>
      <c r="F797" s="309">
        <v>31531606.75</v>
      </c>
      <c r="G797" s="309"/>
      <c r="H797" s="309">
        <v>29887186.489999998</v>
      </c>
      <c r="I797" s="309"/>
      <c r="J797" s="309"/>
      <c r="K797" s="310">
        <v>94.784851044737835</v>
      </c>
      <c r="L797" s="310"/>
    </row>
    <row r="798" spans="1:12" ht="42.75" customHeight="1" x14ac:dyDescent="0.2">
      <c r="A798" s="306" t="s">
        <v>110</v>
      </c>
      <c r="B798" s="307"/>
      <c r="C798" s="450" t="s">
        <v>534</v>
      </c>
      <c r="D798" s="451"/>
      <c r="E798" s="104" t="s">
        <v>111</v>
      </c>
      <c r="F798" s="309">
        <v>31531606.75</v>
      </c>
      <c r="G798" s="309"/>
      <c r="H798" s="309">
        <v>29887186.489999998</v>
      </c>
      <c r="I798" s="309"/>
      <c r="J798" s="309"/>
      <c r="K798" s="310">
        <v>94.784851044737835</v>
      </c>
      <c r="L798" s="310"/>
    </row>
    <row r="799" spans="1:12" ht="45.75" customHeight="1" x14ac:dyDescent="0.2">
      <c r="A799" s="306" t="s">
        <v>112</v>
      </c>
      <c r="B799" s="307"/>
      <c r="C799" s="450" t="s">
        <v>534</v>
      </c>
      <c r="D799" s="451"/>
      <c r="E799" s="104" t="s">
        <v>113</v>
      </c>
      <c r="F799" s="309">
        <v>31531606.75</v>
      </c>
      <c r="G799" s="309"/>
      <c r="H799" s="309">
        <v>29887186.489999998</v>
      </c>
      <c r="I799" s="309"/>
      <c r="J799" s="309"/>
      <c r="K799" s="310">
        <v>94.784851044737835</v>
      </c>
      <c r="L799" s="310"/>
    </row>
    <row r="800" spans="1:12" ht="54.75" customHeight="1" x14ac:dyDescent="0.2">
      <c r="A800" s="306" t="s">
        <v>535</v>
      </c>
      <c r="B800" s="307"/>
      <c r="C800" s="450" t="s">
        <v>536</v>
      </c>
      <c r="D800" s="451"/>
      <c r="E800" s="104"/>
      <c r="F800" s="309">
        <v>50710220</v>
      </c>
      <c r="G800" s="309"/>
      <c r="H800" s="309">
        <v>50710175</v>
      </c>
      <c r="I800" s="309"/>
      <c r="J800" s="309"/>
      <c r="K800" s="310">
        <v>99.999911260491473</v>
      </c>
      <c r="L800" s="310"/>
    </row>
    <row r="801" spans="1:12" ht="41.25" customHeight="1" x14ac:dyDescent="0.2">
      <c r="A801" s="306" t="s">
        <v>110</v>
      </c>
      <c r="B801" s="307"/>
      <c r="C801" s="450" t="s">
        <v>536</v>
      </c>
      <c r="D801" s="451"/>
      <c r="E801" s="104" t="s">
        <v>111</v>
      </c>
      <c r="F801" s="309">
        <v>50710220</v>
      </c>
      <c r="G801" s="309"/>
      <c r="H801" s="309">
        <v>50710175</v>
      </c>
      <c r="I801" s="309"/>
      <c r="J801" s="309"/>
      <c r="K801" s="310">
        <v>99.999911260491473</v>
      </c>
      <c r="L801" s="310"/>
    </row>
    <row r="802" spans="1:12" ht="44.25" customHeight="1" x14ac:dyDescent="0.2">
      <c r="A802" s="306" t="s">
        <v>112</v>
      </c>
      <c r="B802" s="307"/>
      <c r="C802" s="450" t="s">
        <v>536</v>
      </c>
      <c r="D802" s="451"/>
      <c r="E802" s="104" t="s">
        <v>113</v>
      </c>
      <c r="F802" s="309">
        <v>50710220</v>
      </c>
      <c r="G802" s="309"/>
      <c r="H802" s="309">
        <v>50710175</v>
      </c>
      <c r="I802" s="309"/>
      <c r="J802" s="309"/>
      <c r="K802" s="310">
        <v>99.999911260491473</v>
      </c>
      <c r="L802" s="310"/>
    </row>
    <row r="803" spans="1:12" ht="41.25" customHeight="1" x14ac:dyDescent="0.2">
      <c r="A803" s="306" t="s">
        <v>537</v>
      </c>
      <c r="B803" s="307"/>
      <c r="C803" s="450" t="s">
        <v>538</v>
      </c>
      <c r="D803" s="451"/>
      <c r="E803" s="104"/>
      <c r="F803" s="309">
        <v>14274440</v>
      </c>
      <c r="G803" s="309"/>
      <c r="H803" s="309">
        <v>0</v>
      </c>
      <c r="I803" s="309"/>
      <c r="J803" s="309"/>
      <c r="K803" s="310">
        <v>0</v>
      </c>
      <c r="L803" s="310"/>
    </row>
    <row r="804" spans="1:12" ht="45" customHeight="1" x14ac:dyDescent="0.2">
      <c r="A804" s="306" t="s">
        <v>110</v>
      </c>
      <c r="B804" s="307"/>
      <c r="C804" s="450" t="s">
        <v>538</v>
      </c>
      <c r="D804" s="451"/>
      <c r="E804" s="104" t="s">
        <v>111</v>
      </c>
      <c r="F804" s="309">
        <v>14274440</v>
      </c>
      <c r="G804" s="309"/>
      <c r="H804" s="309">
        <v>0</v>
      </c>
      <c r="I804" s="309"/>
      <c r="J804" s="309"/>
      <c r="K804" s="310">
        <v>0</v>
      </c>
      <c r="L804" s="310"/>
    </row>
    <row r="805" spans="1:12" ht="45" customHeight="1" x14ac:dyDescent="0.2">
      <c r="A805" s="306" t="s">
        <v>112</v>
      </c>
      <c r="B805" s="307"/>
      <c r="C805" s="450" t="s">
        <v>538</v>
      </c>
      <c r="D805" s="451"/>
      <c r="E805" s="104" t="s">
        <v>113</v>
      </c>
      <c r="F805" s="309">
        <v>14274440</v>
      </c>
      <c r="G805" s="309"/>
      <c r="H805" s="309">
        <v>0</v>
      </c>
      <c r="I805" s="309"/>
      <c r="J805" s="309"/>
      <c r="K805" s="310">
        <v>0</v>
      </c>
      <c r="L805" s="310"/>
    </row>
    <row r="806" spans="1:12" ht="51" customHeight="1" x14ac:dyDescent="0.2">
      <c r="A806" s="306" t="s">
        <v>419</v>
      </c>
      <c r="B806" s="307"/>
      <c r="C806" s="450" t="s">
        <v>539</v>
      </c>
      <c r="D806" s="451"/>
      <c r="E806" s="104"/>
      <c r="F806" s="309">
        <v>62060250</v>
      </c>
      <c r="G806" s="309"/>
      <c r="H806" s="309">
        <v>61737084.270000003</v>
      </c>
      <c r="I806" s="309"/>
      <c r="J806" s="309"/>
      <c r="K806" s="310">
        <v>99.479270982633821</v>
      </c>
      <c r="L806" s="310"/>
    </row>
    <row r="807" spans="1:12" ht="85.5" customHeight="1" x14ac:dyDescent="0.2">
      <c r="A807" s="306" t="s">
        <v>540</v>
      </c>
      <c r="B807" s="307"/>
      <c r="C807" s="450" t="s">
        <v>541</v>
      </c>
      <c r="D807" s="451"/>
      <c r="E807" s="104"/>
      <c r="F807" s="309">
        <v>40000000</v>
      </c>
      <c r="G807" s="309"/>
      <c r="H807" s="309">
        <v>39676844.729999997</v>
      </c>
      <c r="I807" s="309"/>
      <c r="J807" s="309"/>
      <c r="K807" s="310">
        <v>99.192111824999998</v>
      </c>
      <c r="L807" s="310"/>
    </row>
    <row r="808" spans="1:12" ht="45" customHeight="1" x14ac:dyDescent="0.2">
      <c r="A808" s="306" t="s">
        <v>110</v>
      </c>
      <c r="B808" s="307"/>
      <c r="C808" s="450" t="s">
        <v>541</v>
      </c>
      <c r="D808" s="451"/>
      <c r="E808" s="104" t="s">
        <v>111</v>
      </c>
      <c r="F808" s="309">
        <v>40000000</v>
      </c>
      <c r="G808" s="309"/>
      <c r="H808" s="309">
        <v>39676844.729999997</v>
      </c>
      <c r="I808" s="309"/>
      <c r="J808" s="309"/>
      <c r="K808" s="310">
        <v>99.192111824999998</v>
      </c>
      <c r="L808" s="310"/>
    </row>
    <row r="809" spans="1:12" ht="44.25" customHeight="1" x14ac:dyDescent="0.2">
      <c r="A809" s="306" t="s">
        <v>112</v>
      </c>
      <c r="B809" s="307"/>
      <c r="C809" s="450" t="s">
        <v>541</v>
      </c>
      <c r="D809" s="451"/>
      <c r="E809" s="104" t="s">
        <v>113</v>
      </c>
      <c r="F809" s="309">
        <v>40000000</v>
      </c>
      <c r="G809" s="309"/>
      <c r="H809" s="309">
        <v>39676844.729999997</v>
      </c>
      <c r="I809" s="309"/>
      <c r="J809" s="309"/>
      <c r="K809" s="310">
        <v>99.192111824999998</v>
      </c>
      <c r="L809" s="310"/>
    </row>
    <row r="810" spans="1:12" ht="93" customHeight="1" x14ac:dyDescent="0.2">
      <c r="A810" s="306" t="s">
        <v>542</v>
      </c>
      <c r="B810" s="307"/>
      <c r="C810" s="450" t="s">
        <v>543</v>
      </c>
      <c r="D810" s="451"/>
      <c r="E810" s="104"/>
      <c r="F810" s="309">
        <v>22060250</v>
      </c>
      <c r="G810" s="309"/>
      <c r="H810" s="309">
        <v>22060239.539999999</v>
      </c>
      <c r="I810" s="309"/>
      <c r="J810" s="309"/>
      <c r="K810" s="310">
        <v>99.999952584399537</v>
      </c>
      <c r="L810" s="310"/>
    </row>
    <row r="811" spans="1:12" ht="44.25" customHeight="1" x14ac:dyDescent="0.2">
      <c r="A811" s="306" t="s">
        <v>110</v>
      </c>
      <c r="B811" s="307"/>
      <c r="C811" s="450" t="s">
        <v>543</v>
      </c>
      <c r="D811" s="451"/>
      <c r="E811" s="104" t="s">
        <v>111</v>
      </c>
      <c r="F811" s="309">
        <v>22060250</v>
      </c>
      <c r="G811" s="309"/>
      <c r="H811" s="309">
        <v>22060239.539999999</v>
      </c>
      <c r="I811" s="309"/>
      <c r="J811" s="309"/>
      <c r="K811" s="310">
        <v>99.999952584399537</v>
      </c>
      <c r="L811" s="310"/>
    </row>
    <row r="812" spans="1:12" ht="54.75" customHeight="1" x14ac:dyDescent="0.2">
      <c r="A812" s="306" t="s">
        <v>112</v>
      </c>
      <c r="B812" s="307"/>
      <c r="C812" s="450" t="s">
        <v>543</v>
      </c>
      <c r="D812" s="451"/>
      <c r="E812" s="104" t="s">
        <v>113</v>
      </c>
      <c r="F812" s="309">
        <v>22060250</v>
      </c>
      <c r="G812" s="309"/>
      <c r="H812" s="309">
        <v>22060239.539999999</v>
      </c>
      <c r="I812" s="309"/>
      <c r="J812" s="309"/>
      <c r="K812" s="310">
        <v>99.999952584399537</v>
      </c>
      <c r="L812" s="310"/>
    </row>
    <row r="813" spans="1:12" ht="81.75" customHeight="1" x14ac:dyDescent="0.2">
      <c r="A813" s="420" t="s">
        <v>177</v>
      </c>
      <c r="B813" s="421"/>
      <c r="C813" s="448" t="s">
        <v>178</v>
      </c>
      <c r="D813" s="449"/>
      <c r="E813" s="105"/>
      <c r="F813" s="376">
        <v>1670419432.6900001</v>
      </c>
      <c r="G813" s="376"/>
      <c r="H813" s="376">
        <v>1628248341.73</v>
      </c>
      <c r="I813" s="376"/>
      <c r="J813" s="376"/>
      <c r="K813" s="422">
        <v>97.475419039391269</v>
      </c>
      <c r="L813" s="422"/>
    </row>
    <row r="814" spans="1:12" ht="61.5" customHeight="1" x14ac:dyDescent="0.2">
      <c r="A814" s="306" t="s">
        <v>179</v>
      </c>
      <c r="B814" s="307"/>
      <c r="C814" s="450" t="s">
        <v>180</v>
      </c>
      <c r="D814" s="451"/>
      <c r="E814" s="104"/>
      <c r="F814" s="309">
        <v>1619471520.3599999</v>
      </c>
      <c r="G814" s="309"/>
      <c r="H814" s="309">
        <v>1589849955.3299999</v>
      </c>
      <c r="I814" s="309"/>
      <c r="J814" s="309"/>
      <c r="K814" s="310">
        <v>98.170911642619359</v>
      </c>
      <c r="L814" s="310"/>
    </row>
    <row r="815" spans="1:12" ht="34.5" customHeight="1" x14ac:dyDescent="0.2">
      <c r="A815" s="306" t="s">
        <v>522</v>
      </c>
      <c r="B815" s="307"/>
      <c r="C815" s="450" t="s">
        <v>523</v>
      </c>
      <c r="D815" s="451"/>
      <c r="E815" s="104"/>
      <c r="F815" s="309">
        <v>566292517.78999996</v>
      </c>
      <c r="G815" s="309"/>
      <c r="H815" s="309">
        <v>562072234.03999996</v>
      </c>
      <c r="I815" s="309"/>
      <c r="J815" s="309"/>
      <c r="K815" s="310">
        <v>99.254751984633316</v>
      </c>
      <c r="L815" s="310"/>
    </row>
    <row r="816" spans="1:12" ht="40.5" customHeight="1" x14ac:dyDescent="0.2">
      <c r="A816" s="306" t="s">
        <v>110</v>
      </c>
      <c r="B816" s="307"/>
      <c r="C816" s="450" t="s">
        <v>523</v>
      </c>
      <c r="D816" s="451"/>
      <c r="E816" s="104" t="s">
        <v>111</v>
      </c>
      <c r="F816" s="309">
        <v>118896745.63</v>
      </c>
      <c r="G816" s="309"/>
      <c r="H816" s="309">
        <v>114676461.88</v>
      </c>
      <c r="I816" s="309"/>
      <c r="J816" s="309"/>
      <c r="K816" s="310">
        <v>96.450463191706447</v>
      </c>
      <c r="L816" s="310"/>
    </row>
    <row r="817" spans="1:12" ht="42.75" customHeight="1" x14ac:dyDescent="0.2">
      <c r="A817" s="306" t="s">
        <v>112</v>
      </c>
      <c r="B817" s="307"/>
      <c r="C817" s="450" t="s">
        <v>523</v>
      </c>
      <c r="D817" s="451"/>
      <c r="E817" s="104" t="s">
        <v>113</v>
      </c>
      <c r="F817" s="309">
        <v>118896745.63</v>
      </c>
      <c r="G817" s="309"/>
      <c r="H817" s="309">
        <v>114676461.88</v>
      </c>
      <c r="I817" s="309"/>
      <c r="J817" s="309"/>
      <c r="K817" s="310">
        <v>96.450463191706447</v>
      </c>
      <c r="L817" s="310"/>
    </row>
    <row r="818" spans="1:12" ht="53.25" customHeight="1" x14ac:dyDescent="0.2">
      <c r="A818" s="306" t="s">
        <v>215</v>
      </c>
      <c r="B818" s="307"/>
      <c r="C818" s="450" t="s">
        <v>523</v>
      </c>
      <c r="D818" s="451"/>
      <c r="E818" s="104" t="s">
        <v>216</v>
      </c>
      <c r="F818" s="309">
        <v>447395772.16000003</v>
      </c>
      <c r="G818" s="309"/>
      <c r="H818" s="309">
        <v>447395772.16000003</v>
      </c>
      <c r="I818" s="309"/>
      <c r="J818" s="309"/>
      <c r="K818" s="310">
        <v>100</v>
      </c>
      <c r="L818" s="310"/>
    </row>
    <row r="819" spans="1:12" ht="32.25" customHeight="1" x14ac:dyDescent="0.2">
      <c r="A819" s="306" t="s">
        <v>217</v>
      </c>
      <c r="B819" s="307"/>
      <c r="C819" s="450" t="s">
        <v>523</v>
      </c>
      <c r="D819" s="451"/>
      <c r="E819" s="104" t="s">
        <v>218</v>
      </c>
      <c r="F819" s="309">
        <v>447395772.16000003</v>
      </c>
      <c r="G819" s="309"/>
      <c r="H819" s="309">
        <v>447395772.16000003</v>
      </c>
      <c r="I819" s="309"/>
      <c r="J819" s="309"/>
      <c r="K819" s="310">
        <v>100</v>
      </c>
      <c r="L819" s="310"/>
    </row>
    <row r="820" spans="1:12" ht="33" customHeight="1" x14ac:dyDescent="0.2">
      <c r="A820" s="306" t="s">
        <v>544</v>
      </c>
      <c r="B820" s="307"/>
      <c r="C820" s="450" t="s">
        <v>545</v>
      </c>
      <c r="D820" s="451"/>
      <c r="E820" s="104"/>
      <c r="F820" s="309">
        <v>254305667.41999999</v>
      </c>
      <c r="G820" s="309"/>
      <c r="H820" s="309">
        <v>236740124.88999999</v>
      </c>
      <c r="I820" s="309"/>
      <c r="J820" s="309"/>
      <c r="K820" s="310">
        <v>93.092744370108932</v>
      </c>
      <c r="L820" s="310"/>
    </row>
    <row r="821" spans="1:12" ht="38.25" customHeight="1" x14ac:dyDescent="0.2">
      <c r="A821" s="306" t="s">
        <v>110</v>
      </c>
      <c r="B821" s="307"/>
      <c r="C821" s="450" t="s">
        <v>545</v>
      </c>
      <c r="D821" s="451"/>
      <c r="E821" s="104" t="s">
        <v>111</v>
      </c>
      <c r="F821" s="309">
        <v>254305667.41999999</v>
      </c>
      <c r="G821" s="309"/>
      <c r="H821" s="309">
        <v>236740124.88999999</v>
      </c>
      <c r="I821" s="309"/>
      <c r="J821" s="309"/>
      <c r="K821" s="310">
        <v>93.092744370108932</v>
      </c>
      <c r="L821" s="310"/>
    </row>
    <row r="822" spans="1:12" ht="46.5" customHeight="1" x14ac:dyDescent="0.2">
      <c r="A822" s="306" t="s">
        <v>112</v>
      </c>
      <c r="B822" s="307"/>
      <c r="C822" s="450" t="s">
        <v>545</v>
      </c>
      <c r="D822" s="451"/>
      <c r="E822" s="104" t="s">
        <v>113</v>
      </c>
      <c r="F822" s="309">
        <v>254305667.41999999</v>
      </c>
      <c r="G822" s="309"/>
      <c r="H822" s="309">
        <v>236740124.88999999</v>
      </c>
      <c r="I822" s="309"/>
      <c r="J822" s="309"/>
      <c r="K822" s="310">
        <v>93.092744370108932</v>
      </c>
      <c r="L822" s="310"/>
    </row>
    <row r="823" spans="1:12" ht="30.75" customHeight="1" x14ac:dyDescent="0.2">
      <c r="A823" s="306" t="s">
        <v>546</v>
      </c>
      <c r="B823" s="307"/>
      <c r="C823" s="450" t="s">
        <v>547</v>
      </c>
      <c r="D823" s="451"/>
      <c r="E823" s="104"/>
      <c r="F823" s="309">
        <v>165812563.40000001</v>
      </c>
      <c r="G823" s="309"/>
      <c r="H823" s="309">
        <v>159990364.03</v>
      </c>
      <c r="I823" s="309"/>
      <c r="J823" s="309"/>
      <c r="K823" s="310">
        <v>96.488686230635764</v>
      </c>
      <c r="L823" s="310"/>
    </row>
    <row r="824" spans="1:12" ht="42" customHeight="1" x14ac:dyDescent="0.2">
      <c r="A824" s="306" t="s">
        <v>110</v>
      </c>
      <c r="B824" s="307"/>
      <c r="C824" s="450" t="s">
        <v>547</v>
      </c>
      <c r="D824" s="451"/>
      <c r="E824" s="104" t="s">
        <v>111</v>
      </c>
      <c r="F824" s="309">
        <v>165812563.40000001</v>
      </c>
      <c r="G824" s="309"/>
      <c r="H824" s="309">
        <v>159990364.03</v>
      </c>
      <c r="I824" s="309"/>
      <c r="J824" s="309"/>
      <c r="K824" s="310">
        <v>96.488686230635764</v>
      </c>
      <c r="L824" s="310"/>
    </row>
    <row r="825" spans="1:12" ht="54.75" customHeight="1" x14ac:dyDescent="0.2">
      <c r="A825" s="306" t="s">
        <v>112</v>
      </c>
      <c r="B825" s="307"/>
      <c r="C825" s="450" t="s">
        <v>547</v>
      </c>
      <c r="D825" s="451"/>
      <c r="E825" s="104" t="s">
        <v>113</v>
      </c>
      <c r="F825" s="309">
        <v>165812563.40000001</v>
      </c>
      <c r="G825" s="309"/>
      <c r="H825" s="309">
        <v>159990364.03</v>
      </c>
      <c r="I825" s="309"/>
      <c r="J825" s="309"/>
      <c r="K825" s="310">
        <v>96.488686230635764</v>
      </c>
      <c r="L825" s="310"/>
    </row>
    <row r="826" spans="1:12" ht="30.75" customHeight="1" x14ac:dyDescent="0.2">
      <c r="A826" s="306" t="s">
        <v>548</v>
      </c>
      <c r="B826" s="307"/>
      <c r="C826" s="450" t="s">
        <v>549</v>
      </c>
      <c r="D826" s="451"/>
      <c r="E826" s="104"/>
      <c r="F826" s="309">
        <v>509900</v>
      </c>
      <c r="G826" s="309"/>
      <c r="H826" s="309">
        <v>479900</v>
      </c>
      <c r="I826" s="309"/>
      <c r="J826" s="309"/>
      <c r="K826" s="310">
        <v>94.116493430084319</v>
      </c>
      <c r="L826" s="310"/>
    </row>
    <row r="827" spans="1:12" ht="42.75" customHeight="1" x14ac:dyDescent="0.2">
      <c r="A827" s="306" t="s">
        <v>110</v>
      </c>
      <c r="B827" s="307"/>
      <c r="C827" s="450" t="s">
        <v>549</v>
      </c>
      <c r="D827" s="451"/>
      <c r="E827" s="104" t="s">
        <v>111</v>
      </c>
      <c r="F827" s="309">
        <v>509900</v>
      </c>
      <c r="G827" s="309"/>
      <c r="H827" s="309">
        <v>479900</v>
      </c>
      <c r="I827" s="309"/>
      <c r="J827" s="309"/>
      <c r="K827" s="310">
        <v>94.116493430084319</v>
      </c>
      <c r="L827" s="310"/>
    </row>
    <row r="828" spans="1:12" ht="43.5" customHeight="1" x14ac:dyDescent="0.2">
      <c r="A828" s="306" t="s">
        <v>112</v>
      </c>
      <c r="B828" s="307"/>
      <c r="C828" s="450" t="s">
        <v>549</v>
      </c>
      <c r="D828" s="451"/>
      <c r="E828" s="104" t="s">
        <v>113</v>
      </c>
      <c r="F828" s="309">
        <v>509900</v>
      </c>
      <c r="G828" s="309"/>
      <c r="H828" s="309">
        <v>479900</v>
      </c>
      <c r="I828" s="309"/>
      <c r="J828" s="309"/>
      <c r="K828" s="310">
        <v>94.116493430084319</v>
      </c>
      <c r="L828" s="310"/>
    </row>
    <row r="829" spans="1:12" ht="39.75" customHeight="1" x14ac:dyDescent="0.2">
      <c r="A829" s="306" t="s">
        <v>550</v>
      </c>
      <c r="B829" s="307"/>
      <c r="C829" s="450" t="s">
        <v>551</v>
      </c>
      <c r="D829" s="451"/>
      <c r="E829" s="104"/>
      <c r="F829" s="309">
        <v>59572409.439999998</v>
      </c>
      <c r="G829" s="309"/>
      <c r="H829" s="309">
        <v>58663206.030000001</v>
      </c>
      <c r="I829" s="309"/>
      <c r="J829" s="309"/>
      <c r="K829" s="310">
        <v>98.473784393569431</v>
      </c>
      <c r="L829" s="310"/>
    </row>
    <row r="830" spans="1:12" ht="42" customHeight="1" x14ac:dyDescent="0.2">
      <c r="A830" s="306" t="s">
        <v>110</v>
      </c>
      <c r="B830" s="307"/>
      <c r="C830" s="450" t="s">
        <v>551</v>
      </c>
      <c r="D830" s="451"/>
      <c r="E830" s="104" t="s">
        <v>111</v>
      </c>
      <c r="F830" s="309">
        <v>59572409.439999998</v>
      </c>
      <c r="G830" s="309"/>
      <c r="H830" s="309">
        <v>58663206.030000001</v>
      </c>
      <c r="I830" s="309"/>
      <c r="J830" s="309"/>
      <c r="K830" s="310">
        <v>98.473784393569431</v>
      </c>
      <c r="L830" s="310"/>
    </row>
    <row r="831" spans="1:12" ht="45" customHeight="1" x14ac:dyDescent="0.2">
      <c r="A831" s="306" t="s">
        <v>112</v>
      </c>
      <c r="B831" s="307"/>
      <c r="C831" s="450" t="s">
        <v>551</v>
      </c>
      <c r="D831" s="451"/>
      <c r="E831" s="104" t="s">
        <v>113</v>
      </c>
      <c r="F831" s="309">
        <v>59572409.439999998</v>
      </c>
      <c r="G831" s="309"/>
      <c r="H831" s="309">
        <v>58663206.030000001</v>
      </c>
      <c r="I831" s="309"/>
      <c r="J831" s="309"/>
      <c r="K831" s="310">
        <v>98.473784393569431</v>
      </c>
      <c r="L831" s="310"/>
    </row>
    <row r="832" spans="1:12" ht="55.5" customHeight="1" x14ac:dyDescent="0.2">
      <c r="A832" s="306" t="s">
        <v>552</v>
      </c>
      <c r="B832" s="307"/>
      <c r="C832" s="450" t="s">
        <v>553</v>
      </c>
      <c r="D832" s="451"/>
      <c r="E832" s="104"/>
      <c r="F832" s="309">
        <v>497892075.22000003</v>
      </c>
      <c r="G832" s="309"/>
      <c r="H832" s="309">
        <v>497892075.22000003</v>
      </c>
      <c r="I832" s="309"/>
      <c r="J832" s="309"/>
      <c r="K832" s="310">
        <v>100</v>
      </c>
      <c r="L832" s="310"/>
    </row>
    <row r="833" spans="1:15" ht="44.25" customHeight="1" x14ac:dyDescent="0.2">
      <c r="A833" s="306" t="s">
        <v>215</v>
      </c>
      <c r="B833" s="307"/>
      <c r="C833" s="450" t="s">
        <v>553</v>
      </c>
      <c r="D833" s="451"/>
      <c r="E833" s="104" t="s">
        <v>216</v>
      </c>
      <c r="F833" s="309">
        <v>497892075.22000003</v>
      </c>
      <c r="G833" s="309"/>
      <c r="H833" s="309">
        <v>497892075.22000003</v>
      </c>
      <c r="I833" s="309"/>
      <c r="J833" s="309"/>
      <c r="K833" s="310">
        <v>100</v>
      </c>
      <c r="L833" s="310"/>
    </row>
    <row r="834" spans="1:15" ht="37.5" customHeight="1" x14ac:dyDescent="0.2">
      <c r="A834" s="306" t="s">
        <v>217</v>
      </c>
      <c r="B834" s="307"/>
      <c r="C834" s="450" t="s">
        <v>553</v>
      </c>
      <c r="D834" s="451"/>
      <c r="E834" s="104" t="s">
        <v>218</v>
      </c>
      <c r="F834" s="309">
        <v>497892075.22000003</v>
      </c>
      <c r="G834" s="309"/>
      <c r="H834" s="309">
        <v>497892075.22000003</v>
      </c>
      <c r="I834" s="309"/>
      <c r="J834" s="309"/>
      <c r="K834" s="310">
        <v>100</v>
      </c>
      <c r="L834" s="310"/>
    </row>
    <row r="835" spans="1:15" ht="60" customHeight="1" x14ac:dyDescent="0.2">
      <c r="A835" s="306" t="s">
        <v>181</v>
      </c>
      <c r="B835" s="307"/>
      <c r="C835" s="450" t="s">
        <v>182</v>
      </c>
      <c r="D835" s="451"/>
      <c r="E835" s="104"/>
      <c r="F835" s="330">
        <v>1460000</v>
      </c>
      <c r="G835" s="330"/>
      <c r="H835" s="330">
        <v>1236107.6000000001</v>
      </c>
      <c r="I835" s="330"/>
      <c r="J835" s="330"/>
      <c r="K835" s="310">
        <v>84.664904109589045</v>
      </c>
      <c r="L835" s="310"/>
      <c r="O835" s="57"/>
    </row>
    <row r="836" spans="1:15" ht="75.75" customHeight="1" x14ac:dyDescent="0.2">
      <c r="A836" s="306" t="s">
        <v>94</v>
      </c>
      <c r="B836" s="307"/>
      <c r="C836" s="450" t="s">
        <v>182</v>
      </c>
      <c r="D836" s="451"/>
      <c r="E836" s="104" t="s">
        <v>95</v>
      </c>
      <c r="F836" s="309">
        <v>1331000</v>
      </c>
      <c r="G836" s="309"/>
      <c r="H836" s="309">
        <v>1236107.6000000001</v>
      </c>
      <c r="I836" s="309"/>
      <c r="J836" s="309"/>
      <c r="K836" s="310">
        <v>92.870593538692717</v>
      </c>
      <c r="L836" s="310"/>
    </row>
    <row r="837" spans="1:15" ht="45.75" customHeight="1" x14ac:dyDescent="0.2">
      <c r="A837" s="306" t="s">
        <v>96</v>
      </c>
      <c r="B837" s="307"/>
      <c r="C837" s="450" t="s">
        <v>182</v>
      </c>
      <c r="D837" s="451"/>
      <c r="E837" s="104" t="s">
        <v>97</v>
      </c>
      <c r="F837" s="309">
        <v>1331000</v>
      </c>
      <c r="G837" s="309"/>
      <c r="H837" s="309">
        <v>1236107.6000000001</v>
      </c>
      <c r="I837" s="309"/>
      <c r="J837" s="309"/>
      <c r="K837" s="310">
        <v>92.870593538692717</v>
      </c>
      <c r="L837" s="310"/>
    </row>
    <row r="838" spans="1:15" ht="44.25" customHeight="1" x14ac:dyDescent="0.2">
      <c r="A838" s="306" t="s">
        <v>110</v>
      </c>
      <c r="B838" s="307"/>
      <c r="C838" s="450" t="s">
        <v>182</v>
      </c>
      <c r="D838" s="451"/>
      <c r="E838" s="104" t="s">
        <v>111</v>
      </c>
      <c r="F838" s="309">
        <v>129000</v>
      </c>
      <c r="G838" s="309"/>
      <c r="H838" s="309">
        <v>0</v>
      </c>
      <c r="I838" s="309"/>
      <c r="J838" s="309"/>
      <c r="K838" s="310">
        <v>0</v>
      </c>
      <c r="L838" s="310"/>
    </row>
    <row r="839" spans="1:15" ht="45" customHeight="1" x14ac:dyDescent="0.2">
      <c r="A839" s="306" t="s">
        <v>112</v>
      </c>
      <c r="B839" s="307"/>
      <c r="C839" s="450" t="s">
        <v>182</v>
      </c>
      <c r="D839" s="451"/>
      <c r="E839" s="104" t="s">
        <v>113</v>
      </c>
      <c r="F839" s="309">
        <v>129000</v>
      </c>
      <c r="G839" s="309"/>
      <c r="H839" s="309">
        <v>0</v>
      </c>
      <c r="I839" s="309"/>
      <c r="J839" s="309"/>
      <c r="K839" s="310">
        <v>0</v>
      </c>
      <c r="L839" s="310"/>
    </row>
    <row r="840" spans="1:15" ht="42.75" customHeight="1" x14ac:dyDescent="0.2">
      <c r="A840" s="306" t="s">
        <v>554</v>
      </c>
      <c r="B840" s="307"/>
      <c r="C840" s="450" t="s">
        <v>555</v>
      </c>
      <c r="D840" s="451"/>
      <c r="E840" s="104"/>
      <c r="F840" s="309">
        <v>55071251.43</v>
      </c>
      <c r="G840" s="309"/>
      <c r="H840" s="309">
        <v>55071251.43</v>
      </c>
      <c r="I840" s="309"/>
      <c r="J840" s="309"/>
      <c r="K840" s="310">
        <v>100</v>
      </c>
      <c r="L840" s="310"/>
    </row>
    <row r="841" spans="1:15" ht="57" customHeight="1" x14ac:dyDescent="0.2">
      <c r="A841" s="306" t="s">
        <v>215</v>
      </c>
      <c r="B841" s="307"/>
      <c r="C841" s="450" t="s">
        <v>555</v>
      </c>
      <c r="D841" s="451"/>
      <c r="E841" s="104" t="s">
        <v>216</v>
      </c>
      <c r="F841" s="309">
        <v>55071251.43</v>
      </c>
      <c r="G841" s="309"/>
      <c r="H841" s="309">
        <v>55071251.43</v>
      </c>
      <c r="I841" s="309"/>
      <c r="J841" s="309"/>
      <c r="K841" s="310">
        <v>100</v>
      </c>
      <c r="L841" s="310"/>
    </row>
    <row r="842" spans="1:15" ht="22.5" customHeight="1" x14ac:dyDescent="0.2">
      <c r="A842" s="306" t="s">
        <v>217</v>
      </c>
      <c r="B842" s="307"/>
      <c r="C842" s="450" t="s">
        <v>555</v>
      </c>
      <c r="D842" s="451"/>
      <c r="E842" s="104" t="s">
        <v>218</v>
      </c>
      <c r="F842" s="309">
        <v>55071251.43</v>
      </c>
      <c r="G842" s="309"/>
      <c r="H842" s="309">
        <v>55071251.43</v>
      </c>
      <c r="I842" s="309"/>
      <c r="J842" s="309"/>
      <c r="K842" s="310">
        <v>100</v>
      </c>
      <c r="L842" s="310"/>
    </row>
    <row r="843" spans="1:15" ht="45" customHeight="1" x14ac:dyDescent="0.2">
      <c r="A843" s="306" t="s">
        <v>556</v>
      </c>
      <c r="B843" s="307"/>
      <c r="C843" s="450" t="s">
        <v>557</v>
      </c>
      <c r="D843" s="451"/>
      <c r="E843" s="104"/>
      <c r="F843" s="309">
        <v>10535745.66</v>
      </c>
      <c r="G843" s="309"/>
      <c r="H843" s="309">
        <v>9685415.0500000007</v>
      </c>
      <c r="I843" s="309"/>
      <c r="J843" s="309"/>
      <c r="K843" s="310">
        <v>91.929089430961071</v>
      </c>
      <c r="L843" s="310"/>
    </row>
    <row r="844" spans="1:15" ht="40.5" customHeight="1" x14ac:dyDescent="0.2">
      <c r="A844" s="306" t="s">
        <v>110</v>
      </c>
      <c r="B844" s="307"/>
      <c r="C844" s="450" t="s">
        <v>557</v>
      </c>
      <c r="D844" s="451"/>
      <c r="E844" s="104" t="s">
        <v>111</v>
      </c>
      <c r="F844" s="309">
        <v>10535745.66</v>
      </c>
      <c r="G844" s="309"/>
      <c r="H844" s="309">
        <v>9685415.0500000007</v>
      </c>
      <c r="I844" s="309"/>
      <c r="J844" s="309"/>
      <c r="K844" s="310">
        <v>91.929089430961071</v>
      </c>
      <c r="L844" s="310"/>
    </row>
    <row r="845" spans="1:15" ht="42.75" customHeight="1" x14ac:dyDescent="0.2">
      <c r="A845" s="306" t="s">
        <v>112</v>
      </c>
      <c r="B845" s="307"/>
      <c r="C845" s="450" t="s">
        <v>557</v>
      </c>
      <c r="D845" s="451"/>
      <c r="E845" s="104" t="s">
        <v>113</v>
      </c>
      <c r="F845" s="309">
        <v>10535745.66</v>
      </c>
      <c r="G845" s="309"/>
      <c r="H845" s="309">
        <v>9685415.0500000007</v>
      </c>
      <c r="I845" s="309"/>
      <c r="J845" s="309"/>
      <c r="K845" s="310">
        <v>91.929089430961071</v>
      </c>
      <c r="L845" s="310"/>
    </row>
    <row r="846" spans="1:15" ht="35.25" customHeight="1" x14ac:dyDescent="0.2">
      <c r="A846" s="306" t="s">
        <v>558</v>
      </c>
      <c r="B846" s="307"/>
      <c r="C846" s="450" t="s">
        <v>559</v>
      </c>
      <c r="D846" s="451"/>
      <c r="E846" s="104"/>
      <c r="F846" s="309">
        <v>4214670</v>
      </c>
      <c r="G846" s="309"/>
      <c r="H846" s="309">
        <v>4214557.04</v>
      </c>
      <c r="I846" s="309"/>
      <c r="J846" s="309"/>
      <c r="K846" s="310">
        <v>99.99731983761481</v>
      </c>
      <c r="L846" s="310"/>
    </row>
    <row r="847" spans="1:15" ht="42.75" customHeight="1" x14ac:dyDescent="0.2">
      <c r="A847" s="306" t="s">
        <v>110</v>
      </c>
      <c r="B847" s="307"/>
      <c r="C847" s="450" t="s">
        <v>559</v>
      </c>
      <c r="D847" s="451"/>
      <c r="E847" s="104" t="s">
        <v>111</v>
      </c>
      <c r="F847" s="309">
        <v>4214670</v>
      </c>
      <c r="G847" s="309"/>
      <c r="H847" s="309">
        <v>4214557.04</v>
      </c>
      <c r="I847" s="309"/>
      <c r="J847" s="309"/>
      <c r="K847" s="310">
        <v>99.99731983761481</v>
      </c>
      <c r="L847" s="310"/>
    </row>
    <row r="848" spans="1:15" ht="46.5" customHeight="1" x14ac:dyDescent="0.2">
      <c r="A848" s="306" t="s">
        <v>112</v>
      </c>
      <c r="B848" s="307"/>
      <c r="C848" s="450" t="s">
        <v>559</v>
      </c>
      <c r="D848" s="451"/>
      <c r="E848" s="104" t="s">
        <v>113</v>
      </c>
      <c r="F848" s="309">
        <v>4214670</v>
      </c>
      <c r="G848" s="309"/>
      <c r="H848" s="309">
        <v>4214557.04</v>
      </c>
      <c r="I848" s="309"/>
      <c r="J848" s="309"/>
      <c r="K848" s="310">
        <v>99.99731983761481</v>
      </c>
      <c r="L848" s="310"/>
    </row>
    <row r="849" spans="1:12" ht="45.75" customHeight="1" x14ac:dyDescent="0.2">
      <c r="A849" s="306" t="s">
        <v>417</v>
      </c>
      <c r="B849" s="307"/>
      <c r="C849" s="450" t="s">
        <v>418</v>
      </c>
      <c r="D849" s="451"/>
      <c r="E849" s="104"/>
      <c r="F849" s="309">
        <v>3804720</v>
      </c>
      <c r="G849" s="309"/>
      <c r="H849" s="309">
        <v>3804720</v>
      </c>
      <c r="I849" s="309"/>
      <c r="J849" s="309"/>
      <c r="K849" s="310">
        <v>100</v>
      </c>
      <c r="L849" s="310"/>
    </row>
    <row r="850" spans="1:12" ht="39.75" customHeight="1" x14ac:dyDescent="0.2">
      <c r="A850" s="306" t="s">
        <v>110</v>
      </c>
      <c r="B850" s="307"/>
      <c r="C850" s="450" t="s">
        <v>418</v>
      </c>
      <c r="D850" s="451"/>
      <c r="E850" s="104" t="s">
        <v>111</v>
      </c>
      <c r="F850" s="309">
        <v>3804720</v>
      </c>
      <c r="G850" s="309"/>
      <c r="H850" s="309">
        <v>3804720</v>
      </c>
      <c r="I850" s="309"/>
      <c r="J850" s="309"/>
      <c r="K850" s="310">
        <v>100</v>
      </c>
      <c r="L850" s="310"/>
    </row>
    <row r="851" spans="1:12" ht="51.75" customHeight="1" x14ac:dyDescent="0.2">
      <c r="A851" s="306" t="s">
        <v>112</v>
      </c>
      <c r="B851" s="307"/>
      <c r="C851" s="450" t="s">
        <v>418</v>
      </c>
      <c r="D851" s="451"/>
      <c r="E851" s="104" t="s">
        <v>113</v>
      </c>
      <c r="F851" s="309">
        <v>3804720</v>
      </c>
      <c r="G851" s="309"/>
      <c r="H851" s="309">
        <v>3804720</v>
      </c>
      <c r="I851" s="309"/>
      <c r="J851" s="309"/>
      <c r="K851" s="310">
        <v>100</v>
      </c>
      <c r="L851" s="310"/>
    </row>
    <row r="852" spans="1:12" ht="55.5" customHeight="1" x14ac:dyDescent="0.2">
      <c r="A852" s="306" t="s">
        <v>468</v>
      </c>
      <c r="B852" s="307"/>
      <c r="C852" s="450" t="s">
        <v>469</v>
      </c>
      <c r="D852" s="451"/>
      <c r="E852" s="104"/>
      <c r="F852" s="309">
        <v>29476032.329999998</v>
      </c>
      <c r="G852" s="309"/>
      <c r="H852" s="309">
        <v>16926532.329999998</v>
      </c>
      <c r="I852" s="309"/>
      <c r="J852" s="309"/>
      <c r="K852" s="310">
        <v>57.424731186675281</v>
      </c>
      <c r="L852" s="310"/>
    </row>
    <row r="853" spans="1:12" ht="43.5" customHeight="1" x14ac:dyDescent="0.2">
      <c r="A853" s="306" t="s">
        <v>470</v>
      </c>
      <c r="B853" s="307"/>
      <c r="C853" s="450" t="s">
        <v>471</v>
      </c>
      <c r="D853" s="451"/>
      <c r="E853" s="104"/>
      <c r="F853" s="309">
        <v>16926532.329999998</v>
      </c>
      <c r="G853" s="309"/>
      <c r="H853" s="309">
        <v>16926532.329999998</v>
      </c>
      <c r="I853" s="309"/>
      <c r="J853" s="309"/>
      <c r="K853" s="310">
        <v>100</v>
      </c>
      <c r="L853" s="310"/>
    </row>
    <row r="854" spans="1:12" ht="57" customHeight="1" x14ac:dyDescent="0.2">
      <c r="A854" s="306" t="s">
        <v>215</v>
      </c>
      <c r="B854" s="307"/>
      <c r="C854" s="450" t="s">
        <v>471</v>
      </c>
      <c r="D854" s="451"/>
      <c r="E854" s="104" t="s">
        <v>216</v>
      </c>
      <c r="F854" s="309">
        <v>1652579.36</v>
      </c>
      <c r="G854" s="309"/>
      <c r="H854" s="309">
        <v>1652579.36</v>
      </c>
      <c r="I854" s="309"/>
      <c r="J854" s="309"/>
      <c r="K854" s="310">
        <v>100</v>
      </c>
      <c r="L854" s="310"/>
    </row>
    <row r="855" spans="1:12" ht="36.75" customHeight="1" x14ac:dyDescent="0.2">
      <c r="A855" s="306" t="s">
        <v>217</v>
      </c>
      <c r="B855" s="307"/>
      <c r="C855" s="450" t="s">
        <v>471</v>
      </c>
      <c r="D855" s="451"/>
      <c r="E855" s="104" t="s">
        <v>218</v>
      </c>
      <c r="F855" s="309">
        <v>1652579.36</v>
      </c>
      <c r="G855" s="309"/>
      <c r="H855" s="309">
        <v>1652579.36</v>
      </c>
      <c r="I855" s="309"/>
      <c r="J855" s="309"/>
      <c r="K855" s="310">
        <v>100</v>
      </c>
      <c r="L855" s="310"/>
    </row>
    <row r="856" spans="1:12" ht="36.75" customHeight="1" x14ac:dyDescent="0.2">
      <c r="A856" s="306" t="s">
        <v>151</v>
      </c>
      <c r="B856" s="307"/>
      <c r="C856" s="450" t="s">
        <v>471</v>
      </c>
      <c r="D856" s="451"/>
      <c r="E856" s="104" t="s">
        <v>152</v>
      </c>
      <c r="F856" s="309">
        <v>15273952.970000001</v>
      </c>
      <c r="G856" s="309"/>
      <c r="H856" s="309">
        <v>15273952.970000001</v>
      </c>
      <c r="I856" s="309"/>
      <c r="J856" s="309"/>
      <c r="K856" s="310">
        <v>100</v>
      </c>
      <c r="L856" s="310"/>
    </row>
    <row r="857" spans="1:12" ht="58.5" customHeight="1" x14ac:dyDescent="0.2">
      <c r="A857" s="306" t="s">
        <v>450</v>
      </c>
      <c r="B857" s="307"/>
      <c r="C857" s="450" t="s">
        <v>471</v>
      </c>
      <c r="D857" s="451"/>
      <c r="E857" s="104" t="s">
        <v>451</v>
      </c>
      <c r="F857" s="309">
        <v>15273952.970000001</v>
      </c>
      <c r="G857" s="309"/>
      <c r="H857" s="309">
        <v>15273952.970000001</v>
      </c>
      <c r="I857" s="309"/>
      <c r="J857" s="309"/>
      <c r="K857" s="310">
        <v>100</v>
      </c>
      <c r="L857" s="310"/>
    </row>
    <row r="858" spans="1:12" ht="36" customHeight="1" x14ac:dyDescent="0.2">
      <c r="A858" s="306" t="s">
        <v>472</v>
      </c>
      <c r="B858" s="307"/>
      <c r="C858" s="450" t="s">
        <v>473</v>
      </c>
      <c r="D858" s="451"/>
      <c r="E858" s="104"/>
      <c r="F858" s="309">
        <v>12549500</v>
      </c>
      <c r="G858" s="309"/>
      <c r="H858" s="309">
        <v>0</v>
      </c>
      <c r="I858" s="309"/>
      <c r="J858" s="309"/>
      <c r="K858" s="310">
        <v>0</v>
      </c>
      <c r="L858" s="310"/>
    </row>
    <row r="859" spans="1:12" ht="36.75" customHeight="1" x14ac:dyDescent="0.2">
      <c r="A859" s="306" t="s">
        <v>151</v>
      </c>
      <c r="B859" s="307"/>
      <c r="C859" s="450" t="s">
        <v>473</v>
      </c>
      <c r="D859" s="451"/>
      <c r="E859" s="104" t="s">
        <v>152</v>
      </c>
      <c r="F859" s="309">
        <v>12549500</v>
      </c>
      <c r="G859" s="309"/>
      <c r="H859" s="309">
        <v>0</v>
      </c>
      <c r="I859" s="309"/>
      <c r="J859" s="309"/>
      <c r="K859" s="310">
        <v>0</v>
      </c>
      <c r="L859" s="310"/>
    </row>
    <row r="860" spans="1:12" ht="58.5" customHeight="1" x14ac:dyDescent="0.2">
      <c r="A860" s="306" t="s">
        <v>450</v>
      </c>
      <c r="B860" s="307"/>
      <c r="C860" s="450" t="s">
        <v>473</v>
      </c>
      <c r="D860" s="451"/>
      <c r="E860" s="104" t="s">
        <v>451</v>
      </c>
      <c r="F860" s="309">
        <v>12549500</v>
      </c>
      <c r="G860" s="309"/>
      <c r="H860" s="309">
        <v>0</v>
      </c>
      <c r="I860" s="309"/>
      <c r="J860" s="309"/>
      <c r="K860" s="310">
        <v>0</v>
      </c>
      <c r="L860" s="310"/>
    </row>
    <row r="861" spans="1:12" ht="39.75" customHeight="1" x14ac:dyDescent="0.2">
      <c r="A861" s="306" t="s">
        <v>419</v>
      </c>
      <c r="B861" s="307"/>
      <c r="C861" s="450" t="s">
        <v>420</v>
      </c>
      <c r="D861" s="451"/>
      <c r="E861" s="104"/>
      <c r="F861" s="309">
        <v>21471880</v>
      </c>
      <c r="G861" s="309"/>
      <c r="H861" s="309">
        <v>21471854.07</v>
      </c>
      <c r="I861" s="309"/>
      <c r="J861" s="309"/>
      <c r="K861" s="310">
        <v>99.999879237402595</v>
      </c>
      <c r="L861" s="310"/>
    </row>
    <row r="862" spans="1:12" ht="36" customHeight="1" x14ac:dyDescent="0.2">
      <c r="A862" s="306" t="s">
        <v>421</v>
      </c>
      <c r="B862" s="307"/>
      <c r="C862" s="450" t="s">
        <v>422</v>
      </c>
      <c r="D862" s="451"/>
      <c r="E862" s="104"/>
      <c r="F862" s="309">
        <v>21471880</v>
      </c>
      <c r="G862" s="309"/>
      <c r="H862" s="309">
        <v>21471854.07</v>
      </c>
      <c r="I862" s="309"/>
      <c r="J862" s="309"/>
      <c r="K862" s="310">
        <v>99.999879237402595</v>
      </c>
      <c r="L862" s="310"/>
    </row>
    <row r="863" spans="1:12" ht="39" customHeight="1" x14ac:dyDescent="0.2">
      <c r="A863" s="306" t="s">
        <v>110</v>
      </c>
      <c r="B863" s="307"/>
      <c r="C863" s="450" t="s">
        <v>422</v>
      </c>
      <c r="D863" s="451"/>
      <c r="E863" s="104" t="s">
        <v>111</v>
      </c>
      <c r="F863" s="309">
        <v>21471880</v>
      </c>
      <c r="G863" s="309"/>
      <c r="H863" s="309">
        <v>21471854.07</v>
      </c>
      <c r="I863" s="309"/>
      <c r="J863" s="309"/>
      <c r="K863" s="310">
        <v>99.999879237402595</v>
      </c>
      <c r="L863" s="310"/>
    </row>
    <row r="864" spans="1:12" ht="53.25" customHeight="1" x14ac:dyDescent="0.2">
      <c r="A864" s="306" t="s">
        <v>112</v>
      </c>
      <c r="B864" s="307"/>
      <c r="C864" s="450" t="s">
        <v>422</v>
      </c>
      <c r="D864" s="451"/>
      <c r="E864" s="104" t="s">
        <v>113</v>
      </c>
      <c r="F864" s="309">
        <v>21471880</v>
      </c>
      <c r="G864" s="309"/>
      <c r="H864" s="309">
        <v>21471854.07</v>
      </c>
      <c r="I864" s="309"/>
      <c r="J864" s="309"/>
      <c r="K864" s="310">
        <v>99.999879237402595</v>
      </c>
      <c r="L864" s="310"/>
    </row>
    <row r="865" spans="1:12" ht="30" customHeight="1" x14ac:dyDescent="0.2">
      <c r="A865" s="420" t="s">
        <v>88</v>
      </c>
      <c r="B865" s="421"/>
      <c r="C865" s="448" t="s">
        <v>560</v>
      </c>
      <c r="D865" s="449"/>
      <c r="E865" s="105"/>
      <c r="F865" s="376">
        <v>124240327.31</v>
      </c>
      <c r="G865" s="376"/>
      <c r="H865" s="376">
        <v>122066812.98</v>
      </c>
      <c r="I865" s="376"/>
      <c r="J865" s="376"/>
      <c r="K865" s="422">
        <v>98.250556500405281</v>
      </c>
      <c r="L865" s="422"/>
    </row>
    <row r="866" spans="1:12" ht="42" customHeight="1" x14ac:dyDescent="0.2">
      <c r="A866" s="306" t="s">
        <v>90</v>
      </c>
      <c r="B866" s="307"/>
      <c r="C866" s="450" t="s">
        <v>561</v>
      </c>
      <c r="D866" s="451"/>
      <c r="E866" s="104"/>
      <c r="F866" s="309">
        <v>124240327.31</v>
      </c>
      <c r="G866" s="309"/>
      <c r="H866" s="309">
        <v>122066812.98</v>
      </c>
      <c r="I866" s="309"/>
      <c r="J866" s="309"/>
      <c r="K866" s="310">
        <v>98.250556500405281</v>
      </c>
      <c r="L866" s="310"/>
    </row>
    <row r="867" spans="1:12" ht="50.25" customHeight="1" x14ac:dyDescent="0.2">
      <c r="A867" s="306" t="s">
        <v>155</v>
      </c>
      <c r="B867" s="307"/>
      <c r="C867" s="450" t="s">
        <v>562</v>
      </c>
      <c r="D867" s="451"/>
      <c r="E867" s="104"/>
      <c r="F867" s="309">
        <v>124240327.31</v>
      </c>
      <c r="G867" s="309"/>
      <c r="H867" s="309">
        <v>122066812.98</v>
      </c>
      <c r="I867" s="309"/>
      <c r="J867" s="309"/>
      <c r="K867" s="310">
        <v>98.250556500405281</v>
      </c>
      <c r="L867" s="310"/>
    </row>
    <row r="868" spans="1:12" ht="83.25" customHeight="1" x14ac:dyDescent="0.2">
      <c r="A868" s="306" t="s">
        <v>94</v>
      </c>
      <c r="B868" s="307"/>
      <c r="C868" s="450" t="s">
        <v>562</v>
      </c>
      <c r="D868" s="451"/>
      <c r="E868" s="104" t="s">
        <v>95</v>
      </c>
      <c r="F868" s="309">
        <v>113318490.34</v>
      </c>
      <c r="G868" s="309"/>
      <c r="H868" s="309">
        <v>111987944.73999999</v>
      </c>
      <c r="I868" s="309"/>
      <c r="J868" s="309"/>
      <c r="K868" s="310">
        <v>98.825835398964585</v>
      </c>
      <c r="L868" s="310"/>
    </row>
    <row r="869" spans="1:12" ht="31.5" customHeight="1" x14ac:dyDescent="0.2">
      <c r="A869" s="306" t="s">
        <v>209</v>
      </c>
      <c r="B869" s="307"/>
      <c r="C869" s="450" t="s">
        <v>562</v>
      </c>
      <c r="D869" s="451"/>
      <c r="E869" s="104" t="s">
        <v>210</v>
      </c>
      <c r="F869" s="309">
        <v>113318490.34</v>
      </c>
      <c r="G869" s="309"/>
      <c r="H869" s="309">
        <v>111987944.73999999</v>
      </c>
      <c r="I869" s="309"/>
      <c r="J869" s="309"/>
      <c r="K869" s="310">
        <v>98.825835398964585</v>
      </c>
      <c r="L869" s="310"/>
    </row>
    <row r="870" spans="1:12" ht="35.25" customHeight="1" x14ac:dyDescent="0.2">
      <c r="A870" s="306" t="s">
        <v>110</v>
      </c>
      <c r="B870" s="307"/>
      <c r="C870" s="450" t="s">
        <v>562</v>
      </c>
      <c r="D870" s="451"/>
      <c r="E870" s="104" t="s">
        <v>111</v>
      </c>
      <c r="F870" s="309">
        <v>10619836.970000001</v>
      </c>
      <c r="G870" s="309"/>
      <c r="H870" s="309">
        <v>9909966.2400000002</v>
      </c>
      <c r="I870" s="309"/>
      <c r="J870" s="309"/>
      <c r="K870" s="310">
        <v>93.315615559774457</v>
      </c>
      <c r="L870" s="310"/>
    </row>
    <row r="871" spans="1:12" ht="48.75" customHeight="1" x14ac:dyDescent="0.2">
      <c r="A871" s="306" t="s">
        <v>112</v>
      </c>
      <c r="B871" s="307"/>
      <c r="C871" s="450" t="s">
        <v>562</v>
      </c>
      <c r="D871" s="451"/>
      <c r="E871" s="104" t="s">
        <v>113</v>
      </c>
      <c r="F871" s="309">
        <v>10619836.970000001</v>
      </c>
      <c r="G871" s="309"/>
      <c r="H871" s="309">
        <v>9909966.2400000002</v>
      </c>
      <c r="I871" s="309"/>
      <c r="J871" s="309"/>
      <c r="K871" s="310">
        <v>93.315615559774457</v>
      </c>
      <c r="L871" s="310"/>
    </row>
    <row r="872" spans="1:12" ht="32.25" customHeight="1" x14ac:dyDescent="0.2">
      <c r="A872" s="306" t="s">
        <v>151</v>
      </c>
      <c r="B872" s="307"/>
      <c r="C872" s="450" t="s">
        <v>562</v>
      </c>
      <c r="D872" s="451"/>
      <c r="E872" s="104" t="s">
        <v>152</v>
      </c>
      <c r="F872" s="309">
        <v>302000</v>
      </c>
      <c r="G872" s="309"/>
      <c r="H872" s="309">
        <v>168902</v>
      </c>
      <c r="I872" s="309"/>
      <c r="J872" s="309"/>
      <c r="K872" s="310">
        <v>55.92781456953643</v>
      </c>
      <c r="L872" s="310"/>
    </row>
    <row r="873" spans="1:12" ht="27" customHeight="1" x14ac:dyDescent="0.2">
      <c r="A873" s="306" t="s">
        <v>153</v>
      </c>
      <c r="B873" s="307"/>
      <c r="C873" s="450" t="s">
        <v>562</v>
      </c>
      <c r="D873" s="451"/>
      <c r="E873" s="104" t="s">
        <v>154</v>
      </c>
      <c r="F873" s="309">
        <v>302000</v>
      </c>
      <c r="G873" s="309"/>
      <c r="H873" s="309">
        <v>168902</v>
      </c>
      <c r="I873" s="309"/>
      <c r="J873" s="309"/>
      <c r="K873" s="310">
        <v>55.92781456953643</v>
      </c>
      <c r="L873" s="310"/>
    </row>
    <row r="874" spans="1:12" ht="48.75" customHeight="1" x14ac:dyDescent="0.2">
      <c r="A874" s="423" t="s">
        <v>637</v>
      </c>
      <c r="B874" s="424"/>
      <c r="C874" s="454" t="s">
        <v>638</v>
      </c>
      <c r="D874" s="455"/>
      <c r="E874" s="106"/>
      <c r="F874" s="353">
        <v>3878941475.3099999</v>
      </c>
      <c r="G874" s="353"/>
      <c r="H874" s="353">
        <v>3709296340.8899999</v>
      </c>
      <c r="I874" s="353"/>
      <c r="J874" s="353"/>
      <c r="K874" s="425">
        <v>95.626509564534175</v>
      </c>
      <c r="L874" s="425"/>
    </row>
    <row r="875" spans="1:12" ht="42.75" customHeight="1" x14ac:dyDescent="0.2">
      <c r="A875" s="420" t="s">
        <v>844</v>
      </c>
      <c r="B875" s="421"/>
      <c r="C875" s="448" t="s">
        <v>845</v>
      </c>
      <c r="D875" s="449"/>
      <c r="E875" s="105"/>
      <c r="F875" s="376">
        <v>8211536.4400000004</v>
      </c>
      <c r="G875" s="376"/>
      <c r="H875" s="376">
        <v>8139708.4699999997</v>
      </c>
      <c r="I875" s="376"/>
      <c r="J875" s="376"/>
      <c r="K875" s="422">
        <v>99.125279775291347</v>
      </c>
      <c r="L875" s="422"/>
    </row>
    <row r="876" spans="1:12" ht="45" customHeight="1" x14ac:dyDescent="0.2">
      <c r="A876" s="306" t="s">
        <v>846</v>
      </c>
      <c r="B876" s="307"/>
      <c r="C876" s="450" t="s">
        <v>847</v>
      </c>
      <c r="D876" s="451"/>
      <c r="E876" s="104"/>
      <c r="F876" s="309">
        <v>119696.44</v>
      </c>
      <c r="G876" s="309"/>
      <c r="H876" s="309">
        <v>47878.57</v>
      </c>
      <c r="I876" s="309"/>
      <c r="J876" s="309"/>
      <c r="K876" s="310">
        <v>39.999994987319589</v>
      </c>
      <c r="L876" s="310"/>
    </row>
    <row r="877" spans="1:12" ht="38.25" customHeight="1" x14ac:dyDescent="0.2">
      <c r="A877" s="306" t="s">
        <v>848</v>
      </c>
      <c r="B877" s="307"/>
      <c r="C877" s="450" t="s">
        <v>849</v>
      </c>
      <c r="D877" s="451"/>
      <c r="E877" s="104"/>
      <c r="F877" s="309">
        <v>119696.44</v>
      </c>
      <c r="G877" s="309"/>
      <c r="H877" s="309">
        <v>47878.57</v>
      </c>
      <c r="I877" s="309"/>
      <c r="J877" s="309"/>
      <c r="K877" s="310">
        <v>39.999994987319589</v>
      </c>
      <c r="L877" s="310"/>
    </row>
    <row r="878" spans="1:12" ht="39" customHeight="1" x14ac:dyDescent="0.2">
      <c r="A878" s="306" t="s">
        <v>303</v>
      </c>
      <c r="B878" s="307"/>
      <c r="C878" s="450" t="s">
        <v>849</v>
      </c>
      <c r="D878" s="451"/>
      <c r="E878" s="104" t="s">
        <v>304</v>
      </c>
      <c r="F878" s="309">
        <v>119696.44</v>
      </c>
      <c r="G878" s="309"/>
      <c r="H878" s="309">
        <v>47878.57</v>
      </c>
      <c r="I878" s="309"/>
      <c r="J878" s="309"/>
      <c r="K878" s="310">
        <v>39.999994987319589</v>
      </c>
      <c r="L878" s="310"/>
    </row>
    <row r="879" spans="1:12" ht="28.5" customHeight="1" x14ac:dyDescent="0.2">
      <c r="A879" s="306" t="s">
        <v>305</v>
      </c>
      <c r="B879" s="307"/>
      <c r="C879" s="450" t="s">
        <v>849</v>
      </c>
      <c r="D879" s="451"/>
      <c r="E879" s="104" t="s">
        <v>306</v>
      </c>
      <c r="F879" s="309">
        <v>119696.44</v>
      </c>
      <c r="G879" s="309"/>
      <c r="H879" s="309">
        <v>47878.57</v>
      </c>
      <c r="I879" s="309"/>
      <c r="J879" s="309"/>
      <c r="K879" s="310">
        <v>39.999994987319589</v>
      </c>
      <c r="L879" s="310"/>
    </row>
    <row r="880" spans="1:12" ht="27" customHeight="1" x14ac:dyDescent="0.2">
      <c r="A880" s="306" t="s">
        <v>850</v>
      </c>
      <c r="B880" s="307"/>
      <c r="C880" s="450" t="s">
        <v>851</v>
      </c>
      <c r="D880" s="451"/>
      <c r="E880" s="104"/>
      <c r="F880" s="309">
        <v>8091840</v>
      </c>
      <c r="G880" s="309"/>
      <c r="H880" s="309">
        <v>8091829.9000000004</v>
      </c>
      <c r="I880" s="309"/>
      <c r="J880" s="309"/>
      <c r="K880" s="310">
        <v>99.999875182900311</v>
      </c>
      <c r="L880" s="310"/>
    </row>
    <row r="881" spans="1:12" ht="30.75" customHeight="1" x14ac:dyDescent="0.2">
      <c r="A881" s="306" t="s">
        <v>852</v>
      </c>
      <c r="B881" s="307"/>
      <c r="C881" s="450" t="s">
        <v>853</v>
      </c>
      <c r="D881" s="451"/>
      <c r="E881" s="104"/>
      <c r="F881" s="309">
        <v>8091840</v>
      </c>
      <c r="G881" s="309"/>
      <c r="H881" s="309">
        <v>8091829.9000000004</v>
      </c>
      <c r="I881" s="309"/>
      <c r="J881" s="309"/>
      <c r="K881" s="310">
        <v>99.999875182900311</v>
      </c>
      <c r="L881" s="310"/>
    </row>
    <row r="882" spans="1:12" ht="42.75" customHeight="1" x14ac:dyDescent="0.2">
      <c r="A882" s="306" t="s">
        <v>303</v>
      </c>
      <c r="B882" s="307"/>
      <c r="C882" s="450" t="s">
        <v>853</v>
      </c>
      <c r="D882" s="451"/>
      <c r="E882" s="104" t="s">
        <v>304</v>
      </c>
      <c r="F882" s="309">
        <v>8091840</v>
      </c>
      <c r="G882" s="309"/>
      <c r="H882" s="309">
        <v>8091829.9000000004</v>
      </c>
      <c r="I882" s="309"/>
      <c r="J882" s="309"/>
      <c r="K882" s="310">
        <v>99.999875182900311</v>
      </c>
      <c r="L882" s="310"/>
    </row>
    <row r="883" spans="1:12" ht="30.75" customHeight="1" x14ac:dyDescent="0.2">
      <c r="A883" s="306" t="s">
        <v>305</v>
      </c>
      <c r="B883" s="307"/>
      <c r="C883" s="450" t="s">
        <v>853</v>
      </c>
      <c r="D883" s="451"/>
      <c r="E883" s="104" t="s">
        <v>306</v>
      </c>
      <c r="F883" s="309">
        <v>8091840</v>
      </c>
      <c r="G883" s="309"/>
      <c r="H883" s="309">
        <v>8091829.9000000004</v>
      </c>
      <c r="I883" s="309"/>
      <c r="J883" s="309"/>
      <c r="K883" s="310">
        <v>99.999875182900311</v>
      </c>
      <c r="L883" s="310"/>
    </row>
    <row r="884" spans="1:12" ht="38.25" customHeight="1" x14ac:dyDescent="0.2">
      <c r="A884" s="420" t="s">
        <v>639</v>
      </c>
      <c r="B884" s="421"/>
      <c r="C884" s="448" t="s">
        <v>640</v>
      </c>
      <c r="D884" s="449"/>
      <c r="E884" s="105"/>
      <c r="F884" s="376">
        <v>3870729938.8699999</v>
      </c>
      <c r="G884" s="376"/>
      <c r="H884" s="376">
        <v>3701156632.4200001</v>
      </c>
      <c r="I884" s="376"/>
      <c r="J884" s="376"/>
      <c r="K884" s="422">
        <v>95.619087119792596</v>
      </c>
      <c r="L884" s="422"/>
    </row>
    <row r="885" spans="1:12" ht="51" customHeight="1" x14ac:dyDescent="0.2">
      <c r="A885" s="306" t="s">
        <v>641</v>
      </c>
      <c r="B885" s="307"/>
      <c r="C885" s="450" t="s">
        <v>642</v>
      </c>
      <c r="D885" s="451"/>
      <c r="E885" s="104"/>
      <c r="F885" s="309">
        <v>1105484010.75</v>
      </c>
      <c r="G885" s="309"/>
      <c r="H885" s="309">
        <v>942440751.10000002</v>
      </c>
      <c r="I885" s="309"/>
      <c r="J885" s="309"/>
      <c r="K885" s="310">
        <v>85.251414035433626</v>
      </c>
      <c r="L885" s="310"/>
    </row>
    <row r="886" spans="1:12" ht="57" customHeight="1" x14ac:dyDescent="0.2">
      <c r="A886" s="306" t="s">
        <v>643</v>
      </c>
      <c r="B886" s="307"/>
      <c r="C886" s="450" t="s">
        <v>644</v>
      </c>
      <c r="D886" s="451"/>
      <c r="E886" s="104"/>
      <c r="F886" s="309">
        <v>43990.75</v>
      </c>
      <c r="G886" s="309"/>
      <c r="H886" s="309">
        <v>29310.75</v>
      </c>
      <c r="I886" s="309"/>
      <c r="J886" s="309"/>
      <c r="K886" s="310">
        <v>66.629348215249792</v>
      </c>
      <c r="L886" s="310"/>
    </row>
    <row r="887" spans="1:12" ht="41.25" customHeight="1" x14ac:dyDescent="0.2">
      <c r="A887" s="306" t="s">
        <v>110</v>
      </c>
      <c r="B887" s="307"/>
      <c r="C887" s="450" t="s">
        <v>644</v>
      </c>
      <c r="D887" s="451"/>
      <c r="E887" s="104" t="s">
        <v>111</v>
      </c>
      <c r="F887" s="309">
        <v>29304.6</v>
      </c>
      <c r="G887" s="309"/>
      <c r="H887" s="309">
        <v>29304.6</v>
      </c>
      <c r="I887" s="309"/>
      <c r="J887" s="309"/>
      <c r="K887" s="310">
        <v>100</v>
      </c>
      <c r="L887" s="310"/>
    </row>
    <row r="888" spans="1:12" ht="45" customHeight="1" x14ac:dyDescent="0.2">
      <c r="A888" s="306" t="s">
        <v>112</v>
      </c>
      <c r="B888" s="307"/>
      <c r="C888" s="450" t="s">
        <v>644</v>
      </c>
      <c r="D888" s="451"/>
      <c r="E888" s="104" t="s">
        <v>113</v>
      </c>
      <c r="F888" s="309">
        <v>29304.6</v>
      </c>
      <c r="G888" s="309"/>
      <c r="H888" s="309">
        <v>29304.6</v>
      </c>
      <c r="I888" s="309"/>
      <c r="J888" s="309"/>
      <c r="K888" s="310">
        <v>100</v>
      </c>
      <c r="L888" s="310"/>
    </row>
    <row r="889" spans="1:12" ht="39" customHeight="1" x14ac:dyDescent="0.2">
      <c r="A889" s="306" t="s">
        <v>303</v>
      </c>
      <c r="B889" s="307"/>
      <c r="C889" s="450" t="s">
        <v>644</v>
      </c>
      <c r="D889" s="451"/>
      <c r="E889" s="104" t="s">
        <v>304</v>
      </c>
      <c r="F889" s="309">
        <v>14686.15</v>
      </c>
      <c r="G889" s="309"/>
      <c r="H889" s="309">
        <v>6.15</v>
      </c>
      <c r="I889" s="309"/>
      <c r="J889" s="309"/>
      <c r="K889" s="310">
        <v>4.1876189471032235E-2</v>
      </c>
      <c r="L889" s="310"/>
    </row>
    <row r="890" spans="1:12" ht="30" customHeight="1" x14ac:dyDescent="0.2">
      <c r="A890" s="306" t="s">
        <v>305</v>
      </c>
      <c r="B890" s="307"/>
      <c r="C890" s="450" t="s">
        <v>644</v>
      </c>
      <c r="D890" s="451"/>
      <c r="E890" s="104" t="s">
        <v>306</v>
      </c>
      <c r="F890" s="309">
        <v>14686.15</v>
      </c>
      <c r="G890" s="309"/>
      <c r="H890" s="309">
        <v>6.15</v>
      </c>
      <c r="I890" s="309"/>
      <c r="J890" s="309"/>
      <c r="K890" s="310">
        <v>4.1876189471032235E-2</v>
      </c>
      <c r="L890" s="310"/>
    </row>
    <row r="891" spans="1:12" ht="36.75" customHeight="1" x14ac:dyDescent="0.2">
      <c r="A891" s="306" t="s">
        <v>645</v>
      </c>
      <c r="B891" s="307"/>
      <c r="C891" s="450" t="s">
        <v>646</v>
      </c>
      <c r="D891" s="451"/>
      <c r="E891" s="104"/>
      <c r="F891" s="309">
        <v>357150000</v>
      </c>
      <c r="G891" s="309"/>
      <c r="H891" s="309">
        <v>357150000</v>
      </c>
      <c r="I891" s="309"/>
      <c r="J891" s="309"/>
      <c r="K891" s="310">
        <v>100</v>
      </c>
      <c r="L891" s="310"/>
    </row>
    <row r="892" spans="1:12" ht="49.5" customHeight="1" x14ac:dyDescent="0.2">
      <c r="A892" s="306" t="s">
        <v>303</v>
      </c>
      <c r="B892" s="307"/>
      <c r="C892" s="450" t="s">
        <v>646</v>
      </c>
      <c r="D892" s="451"/>
      <c r="E892" s="104" t="s">
        <v>304</v>
      </c>
      <c r="F892" s="309">
        <v>357150000</v>
      </c>
      <c r="G892" s="309"/>
      <c r="H892" s="309">
        <v>357150000</v>
      </c>
      <c r="I892" s="309"/>
      <c r="J892" s="309"/>
      <c r="K892" s="310">
        <v>100</v>
      </c>
      <c r="L892" s="310"/>
    </row>
    <row r="893" spans="1:12" ht="29.25" customHeight="1" x14ac:dyDescent="0.2">
      <c r="A893" s="306" t="s">
        <v>305</v>
      </c>
      <c r="B893" s="307"/>
      <c r="C893" s="450" t="s">
        <v>646</v>
      </c>
      <c r="D893" s="451"/>
      <c r="E893" s="104" t="s">
        <v>306</v>
      </c>
      <c r="F893" s="309">
        <v>357150000</v>
      </c>
      <c r="G893" s="309"/>
      <c r="H893" s="309">
        <v>357150000</v>
      </c>
      <c r="I893" s="309"/>
      <c r="J893" s="309"/>
      <c r="K893" s="310">
        <v>100</v>
      </c>
      <c r="L893" s="310"/>
    </row>
    <row r="894" spans="1:12" ht="51.75" customHeight="1" x14ac:dyDescent="0.2">
      <c r="A894" s="306" t="s">
        <v>647</v>
      </c>
      <c r="B894" s="307"/>
      <c r="C894" s="450" t="s">
        <v>648</v>
      </c>
      <c r="D894" s="451"/>
      <c r="E894" s="104"/>
      <c r="F894" s="309">
        <v>197743000</v>
      </c>
      <c r="G894" s="309"/>
      <c r="H894" s="309">
        <v>197743000</v>
      </c>
      <c r="I894" s="309"/>
      <c r="J894" s="309"/>
      <c r="K894" s="310">
        <v>100</v>
      </c>
      <c r="L894" s="310"/>
    </row>
    <row r="895" spans="1:12" ht="40.5" customHeight="1" x14ac:dyDescent="0.2">
      <c r="A895" s="306" t="s">
        <v>303</v>
      </c>
      <c r="B895" s="307"/>
      <c r="C895" s="450" t="s">
        <v>648</v>
      </c>
      <c r="D895" s="451"/>
      <c r="E895" s="104" t="s">
        <v>304</v>
      </c>
      <c r="F895" s="309">
        <v>197743000</v>
      </c>
      <c r="G895" s="309"/>
      <c r="H895" s="309">
        <v>197743000</v>
      </c>
      <c r="I895" s="309"/>
      <c r="J895" s="309"/>
      <c r="K895" s="310">
        <v>100</v>
      </c>
      <c r="L895" s="310"/>
    </row>
    <row r="896" spans="1:12" ht="37.5" customHeight="1" x14ac:dyDescent="0.2">
      <c r="A896" s="306" t="s">
        <v>305</v>
      </c>
      <c r="B896" s="307"/>
      <c r="C896" s="450" t="s">
        <v>648</v>
      </c>
      <c r="D896" s="451"/>
      <c r="E896" s="104" t="s">
        <v>306</v>
      </c>
      <c r="F896" s="309">
        <v>197743000</v>
      </c>
      <c r="G896" s="309"/>
      <c r="H896" s="309">
        <v>197743000</v>
      </c>
      <c r="I896" s="309"/>
      <c r="J896" s="309"/>
      <c r="K896" s="310">
        <v>100</v>
      </c>
      <c r="L896" s="310"/>
    </row>
    <row r="897" spans="1:12" ht="41.25" customHeight="1" x14ac:dyDescent="0.2">
      <c r="A897" s="306" t="s">
        <v>645</v>
      </c>
      <c r="B897" s="307"/>
      <c r="C897" s="450" t="s">
        <v>649</v>
      </c>
      <c r="D897" s="451"/>
      <c r="E897" s="104"/>
      <c r="F897" s="309">
        <v>195510740</v>
      </c>
      <c r="G897" s="309"/>
      <c r="H897" s="309">
        <v>194745420</v>
      </c>
      <c r="I897" s="309"/>
      <c r="J897" s="309"/>
      <c r="K897" s="310">
        <v>99.608553473839862</v>
      </c>
      <c r="L897" s="310"/>
    </row>
    <row r="898" spans="1:12" ht="42.75" customHeight="1" x14ac:dyDescent="0.2">
      <c r="A898" s="306" t="s">
        <v>303</v>
      </c>
      <c r="B898" s="307"/>
      <c r="C898" s="450" t="s">
        <v>649</v>
      </c>
      <c r="D898" s="451"/>
      <c r="E898" s="104" t="s">
        <v>304</v>
      </c>
      <c r="F898" s="309">
        <v>195510740</v>
      </c>
      <c r="G898" s="309"/>
      <c r="H898" s="309">
        <v>194745420</v>
      </c>
      <c r="I898" s="309"/>
      <c r="J898" s="309"/>
      <c r="K898" s="310">
        <v>99.608553473839862</v>
      </c>
      <c r="L898" s="310"/>
    </row>
    <row r="899" spans="1:12" ht="29.25" customHeight="1" x14ac:dyDescent="0.2">
      <c r="A899" s="306" t="s">
        <v>305</v>
      </c>
      <c r="B899" s="307"/>
      <c r="C899" s="450" t="s">
        <v>649</v>
      </c>
      <c r="D899" s="451"/>
      <c r="E899" s="104" t="s">
        <v>306</v>
      </c>
      <c r="F899" s="309">
        <v>195510740</v>
      </c>
      <c r="G899" s="309"/>
      <c r="H899" s="309">
        <v>194745420</v>
      </c>
      <c r="I899" s="309"/>
      <c r="J899" s="309"/>
      <c r="K899" s="310">
        <v>99.608553473839862</v>
      </c>
      <c r="L899" s="310"/>
    </row>
    <row r="900" spans="1:12" ht="35.25" customHeight="1" x14ac:dyDescent="0.2">
      <c r="A900" s="306" t="s">
        <v>645</v>
      </c>
      <c r="B900" s="307"/>
      <c r="C900" s="450" t="s">
        <v>650</v>
      </c>
      <c r="D900" s="451"/>
      <c r="E900" s="104"/>
      <c r="F900" s="309">
        <v>131722130</v>
      </c>
      <c r="G900" s="309"/>
      <c r="H900" s="309">
        <v>107326783.87</v>
      </c>
      <c r="I900" s="309"/>
      <c r="J900" s="309"/>
      <c r="K900" s="310">
        <v>81.479690519732713</v>
      </c>
      <c r="L900" s="310"/>
    </row>
    <row r="901" spans="1:12" ht="41.25" customHeight="1" x14ac:dyDescent="0.2">
      <c r="A901" s="306" t="s">
        <v>303</v>
      </c>
      <c r="B901" s="307"/>
      <c r="C901" s="450" t="s">
        <v>650</v>
      </c>
      <c r="D901" s="451"/>
      <c r="E901" s="104" t="s">
        <v>304</v>
      </c>
      <c r="F901" s="309">
        <v>131722130</v>
      </c>
      <c r="G901" s="309"/>
      <c r="H901" s="309">
        <v>107326783.87</v>
      </c>
      <c r="I901" s="309"/>
      <c r="J901" s="309"/>
      <c r="K901" s="310">
        <v>81.479690519732713</v>
      </c>
      <c r="L901" s="310"/>
    </row>
    <row r="902" spans="1:12" ht="37.5" customHeight="1" x14ac:dyDescent="0.2">
      <c r="A902" s="306" t="s">
        <v>305</v>
      </c>
      <c r="B902" s="307"/>
      <c r="C902" s="450" t="s">
        <v>650</v>
      </c>
      <c r="D902" s="451"/>
      <c r="E902" s="104" t="s">
        <v>306</v>
      </c>
      <c r="F902" s="309">
        <v>131722130</v>
      </c>
      <c r="G902" s="309"/>
      <c r="H902" s="309">
        <v>107326783.87</v>
      </c>
      <c r="I902" s="309"/>
      <c r="J902" s="309"/>
      <c r="K902" s="310">
        <v>81.479690519732713</v>
      </c>
      <c r="L902" s="310"/>
    </row>
    <row r="903" spans="1:12" ht="54.75" customHeight="1" x14ac:dyDescent="0.2">
      <c r="A903" s="306" t="s">
        <v>647</v>
      </c>
      <c r="B903" s="307"/>
      <c r="C903" s="450" t="s">
        <v>651</v>
      </c>
      <c r="D903" s="451"/>
      <c r="E903" s="104"/>
      <c r="F903" s="309">
        <v>25137500</v>
      </c>
      <c r="G903" s="309"/>
      <c r="H903" s="309">
        <v>6435965.4100000001</v>
      </c>
      <c r="I903" s="309"/>
      <c r="J903" s="309"/>
      <c r="K903" s="310">
        <v>25.603044893088018</v>
      </c>
      <c r="L903" s="310"/>
    </row>
    <row r="904" spans="1:12" ht="48.75" customHeight="1" x14ac:dyDescent="0.2">
      <c r="A904" s="306" t="s">
        <v>303</v>
      </c>
      <c r="B904" s="307"/>
      <c r="C904" s="450" t="s">
        <v>651</v>
      </c>
      <c r="D904" s="451"/>
      <c r="E904" s="104" t="s">
        <v>304</v>
      </c>
      <c r="F904" s="309">
        <v>25137500</v>
      </c>
      <c r="G904" s="309"/>
      <c r="H904" s="309">
        <v>6435965.4100000001</v>
      </c>
      <c r="I904" s="309"/>
      <c r="J904" s="309"/>
      <c r="K904" s="310">
        <v>25.603044893088018</v>
      </c>
      <c r="L904" s="310"/>
    </row>
    <row r="905" spans="1:12" ht="32.25" customHeight="1" x14ac:dyDescent="0.2">
      <c r="A905" s="306" t="s">
        <v>305</v>
      </c>
      <c r="B905" s="307"/>
      <c r="C905" s="450" t="s">
        <v>651</v>
      </c>
      <c r="D905" s="451"/>
      <c r="E905" s="104" t="s">
        <v>306</v>
      </c>
      <c r="F905" s="309">
        <v>25137500</v>
      </c>
      <c r="G905" s="309"/>
      <c r="H905" s="309">
        <v>6435965.4100000001</v>
      </c>
      <c r="I905" s="309"/>
      <c r="J905" s="309"/>
      <c r="K905" s="310">
        <v>25.603044893088018</v>
      </c>
      <c r="L905" s="310"/>
    </row>
    <row r="906" spans="1:12" ht="34.5" customHeight="1" x14ac:dyDescent="0.2">
      <c r="A906" s="306" t="s">
        <v>645</v>
      </c>
      <c r="B906" s="307"/>
      <c r="C906" s="450" t="s">
        <v>652</v>
      </c>
      <c r="D906" s="451"/>
      <c r="E906" s="104"/>
      <c r="F906" s="309">
        <v>111494320</v>
      </c>
      <c r="G906" s="309"/>
      <c r="H906" s="309">
        <v>72942861.109999999</v>
      </c>
      <c r="I906" s="309"/>
      <c r="J906" s="309"/>
      <c r="K906" s="310">
        <v>65.422939132684064</v>
      </c>
      <c r="L906" s="310"/>
    </row>
    <row r="907" spans="1:12" ht="44.25" customHeight="1" x14ac:dyDescent="0.2">
      <c r="A907" s="306" t="s">
        <v>303</v>
      </c>
      <c r="B907" s="307"/>
      <c r="C907" s="450" t="s">
        <v>652</v>
      </c>
      <c r="D907" s="451"/>
      <c r="E907" s="104" t="s">
        <v>304</v>
      </c>
      <c r="F907" s="309">
        <v>111494320</v>
      </c>
      <c r="G907" s="309"/>
      <c r="H907" s="309">
        <v>72942861.109999999</v>
      </c>
      <c r="I907" s="309"/>
      <c r="J907" s="309"/>
      <c r="K907" s="310">
        <v>65.422939132684064</v>
      </c>
      <c r="L907" s="310"/>
    </row>
    <row r="908" spans="1:12" ht="32.25" customHeight="1" x14ac:dyDescent="0.2">
      <c r="A908" s="306" t="s">
        <v>305</v>
      </c>
      <c r="B908" s="307"/>
      <c r="C908" s="450" t="s">
        <v>652</v>
      </c>
      <c r="D908" s="451"/>
      <c r="E908" s="104" t="s">
        <v>306</v>
      </c>
      <c r="F908" s="309">
        <v>111494320</v>
      </c>
      <c r="G908" s="309"/>
      <c r="H908" s="309">
        <v>72942861.109999999</v>
      </c>
      <c r="I908" s="309"/>
      <c r="J908" s="309"/>
      <c r="K908" s="310">
        <v>65.422939132684064</v>
      </c>
      <c r="L908" s="310"/>
    </row>
    <row r="909" spans="1:12" ht="56.25" customHeight="1" x14ac:dyDescent="0.2">
      <c r="A909" s="306" t="s">
        <v>647</v>
      </c>
      <c r="B909" s="307"/>
      <c r="C909" s="450" t="s">
        <v>653</v>
      </c>
      <c r="D909" s="451"/>
      <c r="E909" s="104"/>
      <c r="F909" s="309">
        <v>86682330</v>
      </c>
      <c r="G909" s="309"/>
      <c r="H909" s="309">
        <v>6067409.96</v>
      </c>
      <c r="I909" s="309"/>
      <c r="J909" s="309"/>
      <c r="K909" s="310">
        <v>6.9995926043981509</v>
      </c>
      <c r="L909" s="310"/>
    </row>
    <row r="910" spans="1:12" ht="44.25" customHeight="1" x14ac:dyDescent="0.2">
      <c r="A910" s="306" t="s">
        <v>303</v>
      </c>
      <c r="B910" s="307"/>
      <c r="C910" s="450" t="s">
        <v>653</v>
      </c>
      <c r="D910" s="451"/>
      <c r="E910" s="104" t="s">
        <v>304</v>
      </c>
      <c r="F910" s="309">
        <v>86682330</v>
      </c>
      <c r="G910" s="309"/>
      <c r="H910" s="309">
        <v>6067409.96</v>
      </c>
      <c r="I910" s="309"/>
      <c r="J910" s="309"/>
      <c r="K910" s="310">
        <v>6.9995926043981509</v>
      </c>
      <c r="L910" s="310"/>
    </row>
    <row r="911" spans="1:12" ht="27" customHeight="1" x14ac:dyDescent="0.2">
      <c r="A911" s="306" t="s">
        <v>305</v>
      </c>
      <c r="B911" s="307"/>
      <c r="C911" s="450" t="s">
        <v>653</v>
      </c>
      <c r="D911" s="451"/>
      <c r="E911" s="104" t="s">
        <v>306</v>
      </c>
      <c r="F911" s="309">
        <v>86682330</v>
      </c>
      <c r="G911" s="309"/>
      <c r="H911" s="309">
        <v>6067409.96</v>
      </c>
      <c r="I911" s="309"/>
      <c r="J911" s="309"/>
      <c r="K911" s="310">
        <v>6.9995926043981509</v>
      </c>
      <c r="L911" s="310"/>
    </row>
    <row r="912" spans="1:12" ht="51.75" customHeight="1" x14ac:dyDescent="0.2">
      <c r="A912" s="306" t="s">
        <v>680</v>
      </c>
      <c r="B912" s="307"/>
      <c r="C912" s="450" t="s">
        <v>681</v>
      </c>
      <c r="D912" s="451"/>
      <c r="E912" s="104"/>
      <c r="F912" s="309">
        <v>539240568.12</v>
      </c>
      <c r="G912" s="309"/>
      <c r="H912" s="309">
        <v>535325979.67000002</v>
      </c>
      <c r="I912" s="309"/>
      <c r="J912" s="309"/>
      <c r="K912" s="310">
        <v>99.274055276729683</v>
      </c>
      <c r="L912" s="310"/>
    </row>
    <row r="913" spans="1:12" ht="45.75" customHeight="1" x14ac:dyDescent="0.2">
      <c r="A913" s="306" t="s">
        <v>682</v>
      </c>
      <c r="B913" s="307"/>
      <c r="C913" s="450" t="s">
        <v>683</v>
      </c>
      <c r="D913" s="451"/>
      <c r="E913" s="104"/>
      <c r="F913" s="309">
        <v>9048260</v>
      </c>
      <c r="G913" s="309"/>
      <c r="H913" s="309">
        <v>5133688.29</v>
      </c>
      <c r="I913" s="309"/>
      <c r="J913" s="309"/>
      <c r="K913" s="310">
        <v>56.736745959996725</v>
      </c>
      <c r="L913" s="310"/>
    </row>
    <row r="914" spans="1:12" ht="43.5" customHeight="1" x14ac:dyDescent="0.2">
      <c r="A914" s="306" t="s">
        <v>303</v>
      </c>
      <c r="B914" s="307"/>
      <c r="C914" s="450" t="s">
        <v>683</v>
      </c>
      <c r="D914" s="451"/>
      <c r="E914" s="104" t="s">
        <v>304</v>
      </c>
      <c r="F914" s="309">
        <v>9048260</v>
      </c>
      <c r="G914" s="309"/>
      <c r="H914" s="309">
        <v>5133688.29</v>
      </c>
      <c r="I914" s="309"/>
      <c r="J914" s="309"/>
      <c r="K914" s="310">
        <v>56.736745959996725</v>
      </c>
      <c r="L914" s="310"/>
    </row>
    <row r="915" spans="1:12" ht="30" customHeight="1" x14ac:dyDescent="0.2">
      <c r="A915" s="306" t="s">
        <v>305</v>
      </c>
      <c r="B915" s="307"/>
      <c r="C915" s="450" t="s">
        <v>683</v>
      </c>
      <c r="D915" s="451"/>
      <c r="E915" s="104" t="s">
        <v>306</v>
      </c>
      <c r="F915" s="309">
        <v>9048260</v>
      </c>
      <c r="G915" s="309"/>
      <c r="H915" s="309">
        <v>5133688.29</v>
      </c>
      <c r="I915" s="309"/>
      <c r="J915" s="309"/>
      <c r="K915" s="310">
        <v>56.736745959996725</v>
      </c>
      <c r="L915" s="310"/>
    </row>
    <row r="916" spans="1:12" ht="70.5" customHeight="1" x14ac:dyDescent="0.2">
      <c r="A916" s="306" t="s">
        <v>684</v>
      </c>
      <c r="B916" s="307"/>
      <c r="C916" s="450" t="s">
        <v>685</v>
      </c>
      <c r="D916" s="451"/>
      <c r="E916" s="104"/>
      <c r="F916" s="309">
        <v>2138738</v>
      </c>
      <c r="G916" s="309"/>
      <c r="H916" s="309">
        <v>2138738</v>
      </c>
      <c r="I916" s="309"/>
      <c r="J916" s="309"/>
      <c r="K916" s="310">
        <v>100</v>
      </c>
      <c r="L916" s="310"/>
    </row>
    <row r="917" spans="1:12" ht="49.5" customHeight="1" x14ac:dyDescent="0.2">
      <c r="A917" s="306" t="s">
        <v>303</v>
      </c>
      <c r="B917" s="307"/>
      <c r="C917" s="450" t="s">
        <v>685</v>
      </c>
      <c r="D917" s="451"/>
      <c r="E917" s="104" t="s">
        <v>304</v>
      </c>
      <c r="F917" s="309">
        <v>2138738</v>
      </c>
      <c r="G917" s="309"/>
      <c r="H917" s="309">
        <v>2138738</v>
      </c>
      <c r="I917" s="309"/>
      <c r="J917" s="309"/>
      <c r="K917" s="310">
        <v>100</v>
      </c>
      <c r="L917" s="310"/>
    </row>
    <row r="918" spans="1:12" ht="31.5" customHeight="1" x14ac:dyDescent="0.2">
      <c r="A918" s="306" t="s">
        <v>305</v>
      </c>
      <c r="B918" s="307"/>
      <c r="C918" s="450" t="s">
        <v>685</v>
      </c>
      <c r="D918" s="451"/>
      <c r="E918" s="104" t="s">
        <v>306</v>
      </c>
      <c r="F918" s="309">
        <v>2138738</v>
      </c>
      <c r="G918" s="309"/>
      <c r="H918" s="309">
        <v>2138738</v>
      </c>
      <c r="I918" s="309"/>
      <c r="J918" s="309"/>
      <c r="K918" s="310">
        <v>100</v>
      </c>
      <c r="L918" s="310"/>
    </row>
    <row r="919" spans="1:12" ht="36.75" customHeight="1" x14ac:dyDescent="0.2">
      <c r="A919" s="306" t="s">
        <v>686</v>
      </c>
      <c r="B919" s="307"/>
      <c r="C919" s="450" t="s">
        <v>687</v>
      </c>
      <c r="D919" s="451"/>
      <c r="E919" s="104"/>
      <c r="F919" s="309">
        <v>134770.12</v>
      </c>
      <c r="G919" s="309"/>
      <c r="H919" s="309">
        <v>134770.12</v>
      </c>
      <c r="I919" s="309"/>
      <c r="J919" s="309"/>
      <c r="K919" s="310">
        <v>100</v>
      </c>
      <c r="L919" s="310"/>
    </row>
    <row r="920" spans="1:12" ht="39" customHeight="1" x14ac:dyDescent="0.2">
      <c r="A920" s="306" t="s">
        <v>303</v>
      </c>
      <c r="B920" s="307"/>
      <c r="C920" s="450" t="s">
        <v>687</v>
      </c>
      <c r="D920" s="451"/>
      <c r="E920" s="104" t="s">
        <v>304</v>
      </c>
      <c r="F920" s="309">
        <v>134770.12</v>
      </c>
      <c r="G920" s="309"/>
      <c r="H920" s="309">
        <v>134770.12</v>
      </c>
      <c r="I920" s="309"/>
      <c r="J920" s="309"/>
      <c r="K920" s="310">
        <v>100</v>
      </c>
      <c r="L920" s="310"/>
    </row>
    <row r="921" spans="1:12" ht="28.5" customHeight="1" x14ac:dyDescent="0.2">
      <c r="A921" s="306" t="s">
        <v>305</v>
      </c>
      <c r="B921" s="307"/>
      <c r="C921" s="450" t="s">
        <v>687</v>
      </c>
      <c r="D921" s="451"/>
      <c r="E921" s="104" t="s">
        <v>306</v>
      </c>
      <c r="F921" s="309">
        <v>134770.12</v>
      </c>
      <c r="G921" s="309"/>
      <c r="H921" s="309">
        <v>134770.12</v>
      </c>
      <c r="I921" s="309"/>
      <c r="J921" s="309"/>
      <c r="K921" s="310">
        <v>100</v>
      </c>
      <c r="L921" s="310"/>
    </row>
    <row r="922" spans="1:12" ht="25.5" customHeight="1" x14ac:dyDescent="0.2">
      <c r="A922" s="306" t="s">
        <v>688</v>
      </c>
      <c r="B922" s="307"/>
      <c r="C922" s="450" t="s">
        <v>689</v>
      </c>
      <c r="D922" s="451"/>
      <c r="E922" s="104"/>
      <c r="F922" s="309">
        <v>527918800</v>
      </c>
      <c r="G922" s="309"/>
      <c r="H922" s="309">
        <v>527918783.25999999</v>
      </c>
      <c r="I922" s="309"/>
      <c r="J922" s="309"/>
      <c r="K922" s="310">
        <v>99.999996829057807</v>
      </c>
      <c r="L922" s="310"/>
    </row>
    <row r="923" spans="1:12" ht="36.75" customHeight="1" x14ac:dyDescent="0.2">
      <c r="A923" s="306" t="s">
        <v>303</v>
      </c>
      <c r="B923" s="307"/>
      <c r="C923" s="450" t="s">
        <v>689</v>
      </c>
      <c r="D923" s="451"/>
      <c r="E923" s="104" t="s">
        <v>304</v>
      </c>
      <c r="F923" s="309">
        <v>527918800</v>
      </c>
      <c r="G923" s="309"/>
      <c r="H923" s="309">
        <v>527918783.25999999</v>
      </c>
      <c r="I923" s="309"/>
      <c r="J923" s="309"/>
      <c r="K923" s="310">
        <v>99.999996829057807</v>
      </c>
      <c r="L923" s="310"/>
    </row>
    <row r="924" spans="1:12" ht="33" customHeight="1" x14ac:dyDescent="0.2">
      <c r="A924" s="306" t="s">
        <v>305</v>
      </c>
      <c r="B924" s="307"/>
      <c r="C924" s="450" t="s">
        <v>689</v>
      </c>
      <c r="D924" s="451"/>
      <c r="E924" s="104" t="s">
        <v>306</v>
      </c>
      <c r="F924" s="309">
        <v>527918800</v>
      </c>
      <c r="G924" s="309"/>
      <c r="H924" s="309">
        <v>527918783.25999999</v>
      </c>
      <c r="I924" s="309"/>
      <c r="J924" s="309"/>
      <c r="K924" s="310">
        <v>99.999996829057807</v>
      </c>
      <c r="L924" s="310"/>
    </row>
    <row r="925" spans="1:12" ht="32.25" customHeight="1" x14ac:dyDescent="0.2">
      <c r="A925" s="306" t="s">
        <v>670</v>
      </c>
      <c r="B925" s="307"/>
      <c r="C925" s="450" t="s">
        <v>690</v>
      </c>
      <c r="D925" s="451"/>
      <c r="E925" s="104"/>
      <c r="F925" s="309">
        <v>2226005360</v>
      </c>
      <c r="G925" s="309"/>
      <c r="H925" s="309">
        <v>2223389901.6500001</v>
      </c>
      <c r="I925" s="309"/>
      <c r="J925" s="309"/>
      <c r="K925" s="310">
        <v>99.882504400169097</v>
      </c>
      <c r="L925" s="310"/>
    </row>
    <row r="926" spans="1:12" ht="59.25" customHeight="1" x14ac:dyDescent="0.2">
      <c r="A926" s="306" t="s">
        <v>691</v>
      </c>
      <c r="B926" s="307"/>
      <c r="C926" s="450" t="s">
        <v>692</v>
      </c>
      <c r="D926" s="451"/>
      <c r="E926" s="104"/>
      <c r="F926" s="309">
        <v>434843290</v>
      </c>
      <c r="G926" s="309"/>
      <c r="H926" s="309">
        <v>434843290</v>
      </c>
      <c r="I926" s="309"/>
      <c r="J926" s="309"/>
      <c r="K926" s="310">
        <v>100</v>
      </c>
      <c r="L926" s="310"/>
    </row>
    <row r="927" spans="1:12" ht="42" customHeight="1" x14ac:dyDescent="0.2">
      <c r="A927" s="306" t="s">
        <v>303</v>
      </c>
      <c r="B927" s="307"/>
      <c r="C927" s="450" t="s">
        <v>692</v>
      </c>
      <c r="D927" s="451"/>
      <c r="E927" s="104" t="s">
        <v>304</v>
      </c>
      <c r="F927" s="309">
        <v>434843290</v>
      </c>
      <c r="G927" s="309"/>
      <c r="H927" s="309">
        <v>434843290</v>
      </c>
      <c r="I927" s="309"/>
      <c r="J927" s="309"/>
      <c r="K927" s="310">
        <v>100</v>
      </c>
      <c r="L927" s="310"/>
    </row>
    <row r="928" spans="1:12" ht="33.75" customHeight="1" x14ac:dyDescent="0.2">
      <c r="A928" s="306" t="s">
        <v>305</v>
      </c>
      <c r="B928" s="307"/>
      <c r="C928" s="450" t="s">
        <v>692</v>
      </c>
      <c r="D928" s="451"/>
      <c r="E928" s="104" t="s">
        <v>306</v>
      </c>
      <c r="F928" s="309">
        <v>434843290</v>
      </c>
      <c r="G928" s="309"/>
      <c r="H928" s="309">
        <v>434843290</v>
      </c>
      <c r="I928" s="309"/>
      <c r="J928" s="309"/>
      <c r="K928" s="310">
        <v>100</v>
      </c>
      <c r="L928" s="310"/>
    </row>
    <row r="929" spans="1:12" ht="69.75" customHeight="1" x14ac:dyDescent="0.2">
      <c r="A929" s="306" t="s">
        <v>691</v>
      </c>
      <c r="B929" s="307"/>
      <c r="C929" s="450" t="s">
        <v>693</v>
      </c>
      <c r="D929" s="451"/>
      <c r="E929" s="104"/>
      <c r="F929" s="309">
        <v>1053745280</v>
      </c>
      <c r="G929" s="309"/>
      <c r="H929" s="309">
        <v>1053745261.26</v>
      </c>
      <c r="I929" s="309"/>
      <c r="J929" s="309"/>
      <c r="K929" s="310">
        <v>99.999998221581592</v>
      </c>
      <c r="L929" s="310"/>
    </row>
    <row r="930" spans="1:12" ht="40.5" customHeight="1" x14ac:dyDescent="0.2">
      <c r="A930" s="306" t="s">
        <v>303</v>
      </c>
      <c r="B930" s="307"/>
      <c r="C930" s="450" t="s">
        <v>693</v>
      </c>
      <c r="D930" s="451"/>
      <c r="E930" s="104" t="s">
        <v>304</v>
      </c>
      <c r="F930" s="309">
        <v>1053745280</v>
      </c>
      <c r="G930" s="309"/>
      <c r="H930" s="309">
        <v>1053745261.26</v>
      </c>
      <c r="I930" s="309"/>
      <c r="J930" s="309"/>
      <c r="K930" s="310">
        <v>99.999998221581592</v>
      </c>
      <c r="L930" s="310"/>
    </row>
    <row r="931" spans="1:12" ht="33" customHeight="1" x14ac:dyDescent="0.2">
      <c r="A931" s="306" t="s">
        <v>305</v>
      </c>
      <c r="B931" s="307"/>
      <c r="C931" s="450" t="s">
        <v>693</v>
      </c>
      <c r="D931" s="451"/>
      <c r="E931" s="104" t="s">
        <v>306</v>
      </c>
      <c r="F931" s="309">
        <v>1053745280</v>
      </c>
      <c r="G931" s="309"/>
      <c r="H931" s="309">
        <v>1053745261.26</v>
      </c>
      <c r="I931" s="309"/>
      <c r="J931" s="309"/>
      <c r="K931" s="310">
        <v>99.999998221581592</v>
      </c>
      <c r="L931" s="310"/>
    </row>
    <row r="932" spans="1:12" ht="44.25" customHeight="1" x14ac:dyDescent="0.2">
      <c r="A932" s="306" t="s">
        <v>694</v>
      </c>
      <c r="B932" s="307"/>
      <c r="C932" s="450" t="s">
        <v>695</v>
      </c>
      <c r="D932" s="451"/>
      <c r="E932" s="104"/>
      <c r="F932" s="309">
        <v>405038000</v>
      </c>
      <c r="G932" s="309"/>
      <c r="H932" s="309">
        <v>405038000</v>
      </c>
      <c r="I932" s="309"/>
      <c r="J932" s="309"/>
      <c r="K932" s="310">
        <v>100</v>
      </c>
      <c r="L932" s="310"/>
    </row>
    <row r="933" spans="1:12" ht="42" customHeight="1" x14ac:dyDescent="0.2">
      <c r="A933" s="306" t="s">
        <v>303</v>
      </c>
      <c r="B933" s="307"/>
      <c r="C933" s="450" t="s">
        <v>695</v>
      </c>
      <c r="D933" s="451"/>
      <c r="E933" s="104" t="s">
        <v>304</v>
      </c>
      <c r="F933" s="309">
        <v>405038000</v>
      </c>
      <c r="G933" s="309"/>
      <c r="H933" s="309">
        <v>405038000</v>
      </c>
      <c r="I933" s="309"/>
      <c r="J933" s="309"/>
      <c r="K933" s="310">
        <v>100</v>
      </c>
      <c r="L933" s="310"/>
    </row>
    <row r="934" spans="1:12" ht="26.25" customHeight="1" x14ac:dyDescent="0.2">
      <c r="A934" s="306" t="s">
        <v>305</v>
      </c>
      <c r="B934" s="307"/>
      <c r="C934" s="450" t="s">
        <v>695</v>
      </c>
      <c r="D934" s="451"/>
      <c r="E934" s="104" t="s">
        <v>306</v>
      </c>
      <c r="F934" s="309">
        <v>405038000</v>
      </c>
      <c r="G934" s="309"/>
      <c r="H934" s="309">
        <v>405038000</v>
      </c>
      <c r="I934" s="309"/>
      <c r="J934" s="309"/>
      <c r="K934" s="310">
        <v>100</v>
      </c>
      <c r="L934" s="310"/>
    </row>
    <row r="935" spans="1:12" ht="37.5" customHeight="1" x14ac:dyDescent="0.2">
      <c r="A935" s="306" t="s">
        <v>694</v>
      </c>
      <c r="B935" s="307"/>
      <c r="C935" s="450" t="s">
        <v>696</v>
      </c>
      <c r="D935" s="451"/>
      <c r="E935" s="104"/>
      <c r="F935" s="309">
        <v>332378790</v>
      </c>
      <c r="G935" s="309"/>
      <c r="H935" s="309">
        <v>329763350.38999999</v>
      </c>
      <c r="I935" s="309"/>
      <c r="J935" s="309"/>
      <c r="K935" s="310">
        <v>99.2131147688455</v>
      </c>
      <c r="L935" s="310"/>
    </row>
    <row r="936" spans="1:12" ht="36" customHeight="1" x14ac:dyDescent="0.2">
      <c r="A936" s="306" t="s">
        <v>303</v>
      </c>
      <c r="B936" s="307"/>
      <c r="C936" s="450" t="s">
        <v>696</v>
      </c>
      <c r="D936" s="451"/>
      <c r="E936" s="104" t="s">
        <v>304</v>
      </c>
      <c r="F936" s="309">
        <v>332378790</v>
      </c>
      <c r="G936" s="309"/>
      <c r="H936" s="309">
        <v>329763350.38999999</v>
      </c>
      <c r="I936" s="309"/>
      <c r="J936" s="309"/>
      <c r="K936" s="310">
        <v>99.2131147688455</v>
      </c>
      <c r="L936" s="310"/>
    </row>
    <row r="937" spans="1:12" ht="30.75" customHeight="1" x14ac:dyDescent="0.2">
      <c r="A937" s="306" t="s">
        <v>305</v>
      </c>
      <c r="B937" s="307"/>
      <c r="C937" s="450" t="s">
        <v>696</v>
      </c>
      <c r="D937" s="451"/>
      <c r="E937" s="104" t="s">
        <v>306</v>
      </c>
      <c r="F937" s="309">
        <v>332378790</v>
      </c>
      <c r="G937" s="309"/>
      <c r="H937" s="309">
        <v>329763350.38999999</v>
      </c>
      <c r="I937" s="309"/>
      <c r="J937" s="309"/>
      <c r="K937" s="310">
        <v>99.2131147688455</v>
      </c>
      <c r="L937" s="310"/>
    </row>
    <row r="938" spans="1:12" ht="41.25" customHeight="1" x14ac:dyDescent="0.2">
      <c r="A938" s="423" t="s">
        <v>474</v>
      </c>
      <c r="B938" s="424"/>
      <c r="C938" s="454" t="s">
        <v>475</v>
      </c>
      <c r="D938" s="455"/>
      <c r="E938" s="106"/>
      <c r="F938" s="353">
        <v>9659692.3699999992</v>
      </c>
      <c r="G938" s="353"/>
      <c r="H938" s="353">
        <v>7819561.4100000001</v>
      </c>
      <c r="I938" s="353"/>
      <c r="J938" s="353"/>
      <c r="K938" s="425">
        <v>80.950418610484192</v>
      </c>
      <c r="L938" s="425"/>
    </row>
    <row r="939" spans="1:12" ht="49.5" customHeight="1" x14ac:dyDescent="0.2">
      <c r="A939" s="420" t="s">
        <v>476</v>
      </c>
      <c r="B939" s="421"/>
      <c r="C939" s="448" t="s">
        <v>477</v>
      </c>
      <c r="D939" s="449"/>
      <c r="E939" s="105"/>
      <c r="F939" s="376">
        <v>9659692.3699999992</v>
      </c>
      <c r="G939" s="376"/>
      <c r="H939" s="376">
        <v>7819561.4100000001</v>
      </c>
      <c r="I939" s="376"/>
      <c r="J939" s="376"/>
      <c r="K939" s="422">
        <v>80.950418610484192</v>
      </c>
      <c r="L939" s="422"/>
    </row>
    <row r="940" spans="1:12" ht="35.25" customHeight="1" x14ac:dyDescent="0.2">
      <c r="A940" s="306" t="s">
        <v>478</v>
      </c>
      <c r="B940" s="307"/>
      <c r="C940" s="450" t="s">
        <v>479</v>
      </c>
      <c r="D940" s="451"/>
      <c r="E940" s="104"/>
      <c r="F940" s="309">
        <v>9659692.3699999992</v>
      </c>
      <c r="G940" s="309"/>
      <c r="H940" s="309">
        <v>7819561.4100000001</v>
      </c>
      <c r="I940" s="309"/>
      <c r="J940" s="309"/>
      <c r="K940" s="310">
        <v>80.950418610484192</v>
      </c>
      <c r="L940" s="310"/>
    </row>
    <row r="941" spans="1:12" ht="46.5" customHeight="1" x14ac:dyDescent="0.2">
      <c r="A941" s="306" t="s">
        <v>480</v>
      </c>
      <c r="B941" s="307"/>
      <c r="C941" s="450" t="s">
        <v>481</v>
      </c>
      <c r="D941" s="451"/>
      <c r="E941" s="104"/>
      <c r="F941" s="309">
        <v>9659692.3699999992</v>
      </c>
      <c r="G941" s="309"/>
      <c r="H941" s="309">
        <v>7819561.4100000001</v>
      </c>
      <c r="I941" s="309"/>
      <c r="J941" s="309"/>
      <c r="K941" s="310">
        <v>80.950418610484192</v>
      </c>
      <c r="L941" s="310"/>
    </row>
    <row r="942" spans="1:12" ht="36" customHeight="1" x14ac:dyDescent="0.2">
      <c r="A942" s="306" t="s">
        <v>110</v>
      </c>
      <c r="B942" s="307"/>
      <c r="C942" s="450" t="s">
        <v>481</v>
      </c>
      <c r="D942" s="451"/>
      <c r="E942" s="104" t="s">
        <v>111</v>
      </c>
      <c r="F942" s="309">
        <v>8030589.1399999997</v>
      </c>
      <c r="G942" s="309"/>
      <c r="H942" s="309">
        <v>6190458.3600000003</v>
      </c>
      <c r="I942" s="309"/>
      <c r="J942" s="309"/>
      <c r="K942" s="310">
        <v>77.085980269686672</v>
      </c>
      <c r="L942" s="310"/>
    </row>
    <row r="943" spans="1:12" ht="48.75" customHeight="1" x14ac:dyDescent="0.2">
      <c r="A943" s="306" t="s">
        <v>112</v>
      </c>
      <c r="B943" s="307"/>
      <c r="C943" s="450" t="s">
        <v>481</v>
      </c>
      <c r="D943" s="451"/>
      <c r="E943" s="104" t="s">
        <v>113</v>
      </c>
      <c r="F943" s="309">
        <v>8030589.1399999997</v>
      </c>
      <c r="G943" s="309"/>
      <c r="H943" s="309">
        <v>6190458.3600000003</v>
      </c>
      <c r="I943" s="309"/>
      <c r="J943" s="309"/>
      <c r="K943" s="310">
        <v>77.085980269686672</v>
      </c>
      <c r="L943" s="310"/>
    </row>
    <row r="944" spans="1:12" ht="47.25" customHeight="1" x14ac:dyDescent="0.2">
      <c r="A944" s="306" t="s">
        <v>215</v>
      </c>
      <c r="B944" s="307"/>
      <c r="C944" s="450" t="s">
        <v>481</v>
      </c>
      <c r="D944" s="451"/>
      <c r="E944" s="104" t="s">
        <v>216</v>
      </c>
      <c r="F944" s="309">
        <v>1629103.23</v>
      </c>
      <c r="G944" s="309"/>
      <c r="H944" s="309">
        <v>1629103.05</v>
      </c>
      <c r="I944" s="309"/>
      <c r="J944" s="309"/>
      <c r="K944" s="310">
        <v>99.99998895097643</v>
      </c>
      <c r="L944" s="310"/>
    </row>
    <row r="945" spans="1:12" ht="37.5" customHeight="1" x14ac:dyDescent="0.2">
      <c r="A945" s="306" t="s">
        <v>217</v>
      </c>
      <c r="B945" s="307"/>
      <c r="C945" s="450" t="s">
        <v>481</v>
      </c>
      <c r="D945" s="451"/>
      <c r="E945" s="104" t="s">
        <v>218</v>
      </c>
      <c r="F945" s="309">
        <v>1629103.23</v>
      </c>
      <c r="G945" s="309"/>
      <c r="H945" s="309">
        <v>1629103.05</v>
      </c>
      <c r="I945" s="309"/>
      <c r="J945" s="309"/>
      <c r="K945" s="310">
        <v>99.99998895097643</v>
      </c>
      <c r="L945" s="310"/>
    </row>
    <row r="946" spans="1:12" ht="36" customHeight="1" x14ac:dyDescent="0.2">
      <c r="A946" s="456" t="s">
        <v>957</v>
      </c>
      <c r="B946" s="457"/>
      <c r="C946" s="458"/>
      <c r="D946" s="459"/>
      <c r="E946" s="117"/>
      <c r="F946" s="460">
        <v>20072403001.310001</v>
      </c>
      <c r="G946" s="461"/>
      <c r="H946" s="460">
        <v>19633903260.609997</v>
      </c>
      <c r="I946" s="462"/>
      <c r="J946" s="461"/>
      <c r="K946" s="463">
        <v>97.815409840708227</v>
      </c>
      <c r="L946" s="464"/>
    </row>
    <row r="947" spans="1:12" ht="52.5" customHeight="1" x14ac:dyDescent="0.2">
      <c r="A947" s="420" t="s">
        <v>104</v>
      </c>
      <c r="B947" s="421"/>
      <c r="C947" s="448" t="s">
        <v>105</v>
      </c>
      <c r="D947" s="449"/>
      <c r="E947" s="113"/>
      <c r="F947" s="376">
        <v>47078448</v>
      </c>
      <c r="G947" s="376"/>
      <c r="H947" s="376">
        <v>45986188.700000003</v>
      </c>
      <c r="I947" s="376"/>
      <c r="J947" s="376"/>
      <c r="K947" s="422">
        <v>97.679915139327804</v>
      </c>
      <c r="L947" s="422"/>
    </row>
    <row r="948" spans="1:12" ht="38.25" customHeight="1" x14ac:dyDescent="0.2">
      <c r="A948" s="306" t="s">
        <v>106</v>
      </c>
      <c r="B948" s="307"/>
      <c r="C948" s="450" t="s">
        <v>107</v>
      </c>
      <c r="D948" s="451"/>
      <c r="E948" s="104"/>
      <c r="F948" s="309">
        <v>6112783.9299999997</v>
      </c>
      <c r="G948" s="309"/>
      <c r="H948" s="309">
        <v>6111549.1200000001</v>
      </c>
      <c r="I948" s="309"/>
      <c r="J948" s="309"/>
      <c r="K948" s="310">
        <v>99.979799547732426</v>
      </c>
      <c r="L948" s="310"/>
    </row>
    <row r="949" spans="1:12" ht="87" customHeight="1" x14ac:dyDescent="0.2">
      <c r="A949" s="306" t="s">
        <v>94</v>
      </c>
      <c r="B949" s="307"/>
      <c r="C949" s="450" t="s">
        <v>107</v>
      </c>
      <c r="D949" s="451"/>
      <c r="E949" s="104" t="s">
        <v>95</v>
      </c>
      <c r="F949" s="309">
        <v>6112783.9299999997</v>
      </c>
      <c r="G949" s="309"/>
      <c r="H949" s="309">
        <v>6111549.1200000001</v>
      </c>
      <c r="I949" s="309"/>
      <c r="J949" s="309"/>
      <c r="K949" s="310">
        <v>99.979799547732426</v>
      </c>
      <c r="L949" s="310"/>
    </row>
    <row r="950" spans="1:12" ht="33.75" customHeight="1" x14ac:dyDescent="0.2">
      <c r="A950" s="306" t="s">
        <v>96</v>
      </c>
      <c r="B950" s="307"/>
      <c r="C950" s="450" t="s">
        <v>107</v>
      </c>
      <c r="D950" s="451"/>
      <c r="E950" s="104" t="s">
        <v>97</v>
      </c>
      <c r="F950" s="309">
        <v>6112783.9299999997</v>
      </c>
      <c r="G950" s="309"/>
      <c r="H950" s="309">
        <v>6111549.1200000001</v>
      </c>
      <c r="I950" s="309"/>
      <c r="J950" s="309"/>
      <c r="K950" s="310">
        <v>99.979799547732426</v>
      </c>
      <c r="L950" s="310"/>
    </row>
    <row r="951" spans="1:12" ht="42" customHeight="1" x14ac:dyDescent="0.2">
      <c r="A951" s="306" t="s">
        <v>108</v>
      </c>
      <c r="B951" s="307"/>
      <c r="C951" s="450" t="s">
        <v>109</v>
      </c>
      <c r="D951" s="451"/>
      <c r="E951" s="104"/>
      <c r="F951" s="309">
        <v>14562078.68</v>
      </c>
      <c r="G951" s="309"/>
      <c r="H951" s="309">
        <v>14095808.130000001</v>
      </c>
      <c r="I951" s="309"/>
      <c r="J951" s="309"/>
      <c r="K951" s="310">
        <v>96.79804950758583</v>
      </c>
      <c r="L951" s="310"/>
    </row>
    <row r="952" spans="1:12" ht="83.25" customHeight="1" x14ac:dyDescent="0.2">
      <c r="A952" s="306" t="s">
        <v>94</v>
      </c>
      <c r="B952" s="307"/>
      <c r="C952" s="450" t="s">
        <v>109</v>
      </c>
      <c r="D952" s="451"/>
      <c r="E952" s="104" t="s">
        <v>95</v>
      </c>
      <c r="F952" s="309">
        <v>9448078.6799999997</v>
      </c>
      <c r="G952" s="309"/>
      <c r="H952" s="309">
        <v>9147056.9600000009</v>
      </c>
      <c r="I952" s="309"/>
      <c r="J952" s="309"/>
      <c r="K952" s="310">
        <v>96.813937201462863</v>
      </c>
      <c r="L952" s="310"/>
    </row>
    <row r="953" spans="1:12" ht="42.75" customHeight="1" x14ac:dyDescent="0.2">
      <c r="A953" s="306" t="s">
        <v>96</v>
      </c>
      <c r="B953" s="307"/>
      <c r="C953" s="450" t="s">
        <v>109</v>
      </c>
      <c r="D953" s="451"/>
      <c r="E953" s="104" t="s">
        <v>97</v>
      </c>
      <c r="F953" s="309">
        <v>9448078.6799999997</v>
      </c>
      <c r="G953" s="309"/>
      <c r="H953" s="309">
        <v>9147056.9600000009</v>
      </c>
      <c r="I953" s="309"/>
      <c r="J953" s="309"/>
      <c r="K953" s="310">
        <v>96.813937201462863</v>
      </c>
      <c r="L953" s="310"/>
    </row>
    <row r="954" spans="1:12" ht="38.25" customHeight="1" x14ac:dyDescent="0.2">
      <c r="A954" s="306" t="s">
        <v>110</v>
      </c>
      <c r="B954" s="307"/>
      <c r="C954" s="450" t="s">
        <v>109</v>
      </c>
      <c r="D954" s="451"/>
      <c r="E954" s="104" t="s">
        <v>111</v>
      </c>
      <c r="F954" s="309">
        <v>5114000</v>
      </c>
      <c r="G954" s="309"/>
      <c r="H954" s="309">
        <v>4948751.17</v>
      </c>
      <c r="I954" s="309"/>
      <c r="J954" s="309"/>
      <c r="K954" s="310">
        <v>96.768697105983563</v>
      </c>
      <c r="L954" s="310"/>
    </row>
    <row r="955" spans="1:12" ht="45.75" customHeight="1" x14ac:dyDescent="0.2">
      <c r="A955" s="306" t="s">
        <v>112</v>
      </c>
      <c r="B955" s="307"/>
      <c r="C955" s="450" t="s">
        <v>109</v>
      </c>
      <c r="D955" s="451"/>
      <c r="E955" s="104" t="s">
        <v>113</v>
      </c>
      <c r="F955" s="309">
        <v>5114000</v>
      </c>
      <c r="G955" s="309"/>
      <c r="H955" s="309">
        <v>4948751.17</v>
      </c>
      <c r="I955" s="309"/>
      <c r="J955" s="309"/>
      <c r="K955" s="310">
        <v>96.768697105983563</v>
      </c>
      <c r="L955" s="310"/>
    </row>
    <row r="956" spans="1:12" ht="33" customHeight="1" x14ac:dyDescent="0.2">
      <c r="A956" s="306" t="s">
        <v>189</v>
      </c>
      <c r="B956" s="307"/>
      <c r="C956" s="450" t="s">
        <v>190</v>
      </c>
      <c r="D956" s="451"/>
      <c r="E956" s="104"/>
      <c r="F956" s="309">
        <v>26403586.050000001</v>
      </c>
      <c r="G956" s="309"/>
      <c r="H956" s="309">
        <v>25778831.449999999</v>
      </c>
      <c r="I956" s="309"/>
      <c r="J956" s="309"/>
      <c r="K956" s="310">
        <v>97.633826712716541</v>
      </c>
      <c r="L956" s="310"/>
    </row>
    <row r="957" spans="1:12" ht="82.5" customHeight="1" x14ac:dyDescent="0.2">
      <c r="A957" s="306" t="s">
        <v>94</v>
      </c>
      <c r="B957" s="307"/>
      <c r="C957" s="450" t="s">
        <v>190</v>
      </c>
      <c r="D957" s="451"/>
      <c r="E957" s="104" t="s">
        <v>95</v>
      </c>
      <c r="F957" s="309">
        <v>23928839.390000001</v>
      </c>
      <c r="G957" s="309"/>
      <c r="H957" s="309">
        <v>23353797.359999999</v>
      </c>
      <c r="I957" s="309"/>
      <c r="J957" s="309"/>
      <c r="K957" s="310">
        <v>97.596866188836913</v>
      </c>
      <c r="L957" s="310"/>
    </row>
    <row r="958" spans="1:12" ht="45" customHeight="1" x14ac:dyDescent="0.2">
      <c r="A958" s="306" t="s">
        <v>96</v>
      </c>
      <c r="B958" s="307"/>
      <c r="C958" s="450" t="s">
        <v>190</v>
      </c>
      <c r="D958" s="451"/>
      <c r="E958" s="104" t="s">
        <v>97</v>
      </c>
      <c r="F958" s="309">
        <v>23928839.390000001</v>
      </c>
      <c r="G958" s="309"/>
      <c r="H958" s="309">
        <v>23353797.359999999</v>
      </c>
      <c r="I958" s="309"/>
      <c r="J958" s="309"/>
      <c r="K958" s="310">
        <v>97.596866188836913</v>
      </c>
      <c r="L958" s="310"/>
    </row>
    <row r="959" spans="1:12" ht="36.75" customHeight="1" x14ac:dyDescent="0.2">
      <c r="A959" s="306" t="s">
        <v>110</v>
      </c>
      <c r="B959" s="307"/>
      <c r="C959" s="450" t="s">
        <v>190</v>
      </c>
      <c r="D959" s="451"/>
      <c r="E959" s="104" t="s">
        <v>111</v>
      </c>
      <c r="F959" s="309">
        <v>2436746.66</v>
      </c>
      <c r="G959" s="309"/>
      <c r="H959" s="309">
        <v>2387034.09</v>
      </c>
      <c r="I959" s="309"/>
      <c r="J959" s="309"/>
      <c r="K959" s="310">
        <v>97.959879423821576</v>
      </c>
      <c r="L959" s="310"/>
    </row>
    <row r="960" spans="1:12" ht="44.25" customHeight="1" x14ac:dyDescent="0.2">
      <c r="A960" s="306" t="s">
        <v>112</v>
      </c>
      <c r="B960" s="307"/>
      <c r="C960" s="450" t="s">
        <v>190</v>
      </c>
      <c r="D960" s="451"/>
      <c r="E960" s="104" t="s">
        <v>113</v>
      </c>
      <c r="F960" s="309">
        <v>2436746.66</v>
      </c>
      <c r="G960" s="309"/>
      <c r="H960" s="309">
        <v>2387034.09</v>
      </c>
      <c r="I960" s="309"/>
      <c r="J960" s="309"/>
      <c r="K960" s="310">
        <v>97.959879423821576</v>
      </c>
      <c r="L960" s="310"/>
    </row>
    <row r="961" spans="1:17" ht="26.25" customHeight="1" x14ac:dyDescent="0.2">
      <c r="A961" s="306" t="s">
        <v>151</v>
      </c>
      <c r="B961" s="307"/>
      <c r="C961" s="450" t="s">
        <v>190</v>
      </c>
      <c r="D961" s="451"/>
      <c r="E961" s="104" t="s">
        <v>152</v>
      </c>
      <c r="F961" s="309">
        <v>38000</v>
      </c>
      <c r="G961" s="309"/>
      <c r="H961" s="309">
        <v>38000</v>
      </c>
      <c r="I961" s="309"/>
      <c r="J961" s="309"/>
      <c r="K961" s="310">
        <v>100</v>
      </c>
      <c r="L961" s="310"/>
    </row>
    <row r="962" spans="1:17" ht="27.75" customHeight="1" x14ac:dyDescent="0.2">
      <c r="A962" s="306" t="s">
        <v>153</v>
      </c>
      <c r="B962" s="307"/>
      <c r="C962" s="450" t="s">
        <v>190</v>
      </c>
      <c r="D962" s="451"/>
      <c r="E962" s="104" t="s">
        <v>154</v>
      </c>
      <c r="F962" s="309">
        <v>38000</v>
      </c>
      <c r="G962" s="309"/>
      <c r="H962" s="309">
        <v>38000</v>
      </c>
      <c r="I962" s="309"/>
      <c r="J962" s="309"/>
      <c r="K962" s="310">
        <v>100</v>
      </c>
      <c r="L962" s="310"/>
    </row>
    <row r="963" spans="1:17" ht="36.75" customHeight="1" x14ac:dyDescent="0.2">
      <c r="A963" s="420" t="s">
        <v>98</v>
      </c>
      <c r="B963" s="421"/>
      <c r="C963" s="448" t="s">
        <v>99</v>
      </c>
      <c r="D963" s="449"/>
      <c r="E963" s="105"/>
      <c r="F963" s="376">
        <v>378967600</v>
      </c>
      <c r="G963" s="376"/>
      <c r="H963" s="376">
        <v>144065800</v>
      </c>
      <c r="I963" s="376"/>
      <c r="J963" s="376"/>
      <c r="K963" s="422">
        <v>38.015354600202777</v>
      </c>
      <c r="L963" s="422"/>
    </row>
    <row r="964" spans="1:17" ht="36.75" customHeight="1" x14ac:dyDescent="0.2">
      <c r="A964" s="306" t="s">
        <v>193</v>
      </c>
      <c r="B964" s="307"/>
      <c r="C964" s="465" t="s">
        <v>194</v>
      </c>
      <c r="D964" s="466"/>
      <c r="E964" s="104"/>
      <c r="F964" s="309">
        <v>16000000</v>
      </c>
      <c r="G964" s="309"/>
      <c r="H964" s="309">
        <v>2637830</v>
      </c>
      <c r="I964" s="309"/>
      <c r="J964" s="309"/>
      <c r="K964" s="310">
        <v>16.486437500000001</v>
      </c>
      <c r="L964" s="310"/>
      <c r="O964" s="118"/>
      <c r="P964" s="119"/>
      <c r="Q964" s="120"/>
    </row>
    <row r="965" spans="1:17" ht="39.75" customHeight="1" x14ac:dyDescent="0.2">
      <c r="A965" s="306" t="s">
        <v>110</v>
      </c>
      <c r="B965" s="307"/>
      <c r="C965" s="465" t="s">
        <v>194</v>
      </c>
      <c r="D965" s="466"/>
      <c r="E965" s="104" t="s">
        <v>111</v>
      </c>
      <c r="F965" s="309">
        <v>1116454.8999999999</v>
      </c>
      <c r="G965" s="309"/>
      <c r="H965" s="309">
        <v>1002930</v>
      </c>
      <c r="I965" s="309"/>
      <c r="J965" s="309"/>
      <c r="K965" s="310">
        <v>89.831662703079189</v>
      </c>
      <c r="L965" s="310"/>
    </row>
    <row r="966" spans="1:17" ht="46.5" customHeight="1" x14ac:dyDescent="0.2">
      <c r="A966" s="306" t="s">
        <v>112</v>
      </c>
      <c r="B966" s="307"/>
      <c r="C966" s="465" t="s">
        <v>194</v>
      </c>
      <c r="D966" s="466"/>
      <c r="E966" s="104" t="s">
        <v>113</v>
      </c>
      <c r="F966" s="309">
        <v>1116454.8999999999</v>
      </c>
      <c r="G966" s="309"/>
      <c r="H966" s="309">
        <v>1002930</v>
      </c>
      <c r="I966" s="309"/>
      <c r="J966" s="309"/>
      <c r="K966" s="310">
        <v>89.831662703079189</v>
      </c>
      <c r="L966" s="310"/>
    </row>
    <row r="967" spans="1:17" ht="32.25" customHeight="1" x14ac:dyDescent="0.2">
      <c r="A967" s="306" t="s">
        <v>147</v>
      </c>
      <c r="B967" s="307"/>
      <c r="C967" s="465" t="s">
        <v>194</v>
      </c>
      <c r="D967" s="466"/>
      <c r="E967" s="104" t="s">
        <v>148</v>
      </c>
      <c r="F967" s="309">
        <v>510000</v>
      </c>
      <c r="G967" s="309"/>
      <c r="H967" s="309">
        <v>510000</v>
      </c>
      <c r="I967" s="309"/>
      <c r="J967" s="309"/>
      <c r="K967" s="310">
        <v>100</v>
      </c>
      <c r="L967" s="310"/>
    </row>
    <row r="968" spans="1:17" ht="37.5" customHeight="1" x14ac:dyDescent="0.2">
      <c r="A968" s="306" t="s">
        <v>157</v>
      </c>
      <c r="B968" s="307"/>
      <c r="C968" s="465" t="s">
        <v>194</v>
      </c>
      <c r="D968" s="466"/>
      <c r="E968" s="104" t="s">
        <v>158</v>
      </c>
      <c r="F968" s="309">
        <v>510000</v>
      </c>
      <c r="G968" s="309"/>
      <c r="H968" s="309">
        <v>510000</v>
      </c>
      <c r="I968" s="309"/>
      <c r="J968" s="309"/>
      <c r="K968" s="310">
        <v>100</v>
      </c>
      <c r="L968" s="310"/>
    </row>
    <row r="969" spans="1:17" ht="27.75" customHeight="1" x14ac:dyDescent="0.2">
      <c r="A969" s="306" t="s">
        <v>151</v>
      </c>
      <c r="B969" s="307"/>
      <c r="C969" s="465" t="s">
        <v>194</v>
      </c>
      <c r="D969" s="466"/>
      <c r="E969" s="104" t="s">
        <v>152</v>
      </c>
      <c r="F969" s="309">
        <v>14373545.1</v>
      </c>
      <c r="G969" s="309"/>
      <c r="H969" s="309">
        <v>1124900</v>
      </c>
      <c r="I969" s="309"/>
      <c r="J969" s="309"/>
      <c r="K969" s="310">
        <v>7.8261833957720004</v>
      </c>
      <c r="L969" s="310"/>
    </row>
    <row r="970" spans="1:17" ht="31.5" customHeight="1" x14ac:dyDescent="0.2">
      <c r="A970" s="306" t="s">
        <v>264</v>
      </c>
      <c r="B970" s="307"/>
      <c r="C970" s="465" t="s">
        <v>194</v>
      </c>
      <c r="D970" s="466"/>
      <c r="E970" s="104" t="s">
        <v>265</v>
      </c>
      <c r="F970" s="309">
        <v>1124900</v>
      </c>
      <c r="G970" s="309"/>
      <c r="H970" s="309">
        <v>1124900</v>
      </c>
      <c r="I970" s="309"/>
      <c r="J970" s="309"/>
      <c r="K970" s="310">
        <v>100</v>
      </c>
      <c r="L970" s="310"/>
    </row>
    <row r="971" spans="1:17" ht="35.25" customHeight="1" x14ac:dyDescent="0.2">
      <c r="A971" s="306" t="s">
        <v>195</v>
      </c>
      <c r="B971" s="307"/>
      <c r="C971" s="465" t="s">
        <v>194</v>
      </c>
      <c r="D971" s="466"/>
      <c r="E971" s="104" t="s">
        <v>196</v>
      </c>
      <c r="F971" s="309">
        <v>13248645.1</v>
      </c>
      <c r="G971" s="309"/>
      <c r="H971" s="309">
        <v>0</v>
      </c>
      <c r="I971" s="309"/>
      <c r="J971" s="309"/>
      <c r="K971" s="310">
        <v>0</v>
      </c>
      <c r="L971" s="310"/>
    </row>
    <row r="972" spans="1:17" ht="49.5" customHeight="1" x14ac:dyDescent="0.2">
      <c r="A972" s="306" t="s">
        <v>197</v>
      </c>
      <c r="B972" s="307"/>
      <c r="C972" s="465" t="s">
        <v>198</v>
      </c>
      <c r="D972" s="466"/>
      <c r="E972" s="104"/>
      <c r="F972" s="309">
        <v>1000000</v>
      </c>
      <c r="G972" s="309"/>
      <c r="H972" s="309">
        <v>0</v>
      </c>
      <c r="I972" s="309"/>
      <c r="J972" s="309"/>
      <c r="K972" s="310">
        <v>0</v>
      </c>
      <c r="L972" s="310"/>
    </row>
    <row r="973" spans="1:17" ht="32.25" customHeight="1" x14ac:dyDescent="0.2">
      <c r="A973" s="306" t="s">
        <v>151</v>
      </c>
      <c r="B973" s="307"/>
      <c r="C973" s="465" t="s">
        <v>198</v>
      </c>
      <c r="D973" s="466"/>
      <c r="E973" s="104" t="s">
        <v>152</v>
      </c>
      <c r="F973" s="309">
        <v>1000000</v>
      </c>
      <c r="G973" s="309"/>
      <c r="H973" s="309">
        <v>0</v>
      </c>
      <c r="I973" s="309"/>
      <c r="J973" s="309"/>
      <c r="K973" s="310">
        <v>0</v>
      </c>
      <c r="L973" s="310"/>
    </row>
    <row r="974" spans="1:17" ht="33" customHeight="1" x14ac:dyDescent="0.2">
      <c r="A974" s="306" t="s">
        <v>195</v>
      </c>
      <c r="B974" s="307"/>
      <c r="C974" s="465" t="s">
        <v>198</v>
      </c>
      <c r="D974" s="466"/>
      <c r="E974" s="104" t="s">
        <v>196</v>
      </c>
      <c r="F974" s="309">
        <v>1000000</v>
      </c>
      <c r="G974" s="309"/>
      <c r="H974" s="309">
        <v>0</v>
      </c>
      <c r="I974" s="309"/>
      <c r="J974" s="309"/>
      <c r="K974" s="310">
        <v>0</v>
      </c>
      <c r="L974" s="310"/>
    </row>
    <row r="975" spans="1:17" ht="37.5" customHeight="1" x14ac:dyDescent="0.2">
      <c r="A975" s="306" t="s">
        <v>266</v>
      </c>
      <c r="B975" s="307"/>
      <c r="C975" s="465" t="s">
        <v>267</v>
      </c>
      <c r="D975" s="466"/>
      <c r="E975" s="104"/>
      <c r="F975" s="309">
        <v>41540098.829999998</v>
      </c>
      <c r="G975" s="309"/>
      <c r="H975" s="309">
        <v>41540098.829999998</v>
      </c>
      <c r="I975" s="309"/>
      <c r="J975" s="309"/>
      <c r="K975" s="310">
        <v>100</v>
      </c>
      <c r="L975" s="310"/>
    </row>
    <row r="976" spans="1:17" ht="45.75" customHeight="1" x14ac:dyDescent="0.2">
      <c r="A976" s="306" t="s">
        <v>110</v>
      </c>
      <c r="B976" s="307"/>
      <c r="C976" s="465" t="s">
        <v>267</v>
      </c>
      <c r="D976" s="466"/>
      <c r="E976" s="104" t="s">
        <v>111</v>
      </c>
      <c r="F976" s="309">
        <v>18484.189999999999</v>
      </c>
      <c r="G976" s="309"/>
      <c r="H976" s="309">
        <v>18484.189999999999</v>
      </c>
      <c r="I976" s="309"/>
      <c r="J976" s="309"/>
      <c r="K976" s="310">
        <v>100</v>
      </c>
      <c r="L976" s="310"/>
    </row>
    <row r="977" spans="1:12" ht="47.25" customHeight="1" x14ac:dyDescent="0.2">
      <c r="A977" s="306" t="s">
        <v>112</v>
      </c>
      <c r="B977" s="307"/>
      <c r="C977" s="465" t="s">
        <v>267</v>
      </c>
      <c r="D977" s="466"/>
      <c r="E977" s="104" t="s">
        <v>113</v>
      </c>
      <c r="F977" s="309">
        <v>18484.189999999999</v>
      </c>
      <c r="G977" s="309"/>
      <c r="H977" s="309">
        <v>18484.189999999999</v>
      </c>
      <c r="I977" s="309"/>
      <c r="J977" s="309"/>
      <c r="K977" s="310">
        <v>100</v>
      </c>
      <c r="L977" s="310"/>
    </row>
    <row r="978" spans="1:12" ht="24.75" customHeight="1" x14ac:dyDescent="0.2">
      <c r="A978" s="306" t="s">
        <v>151</v>
      </c>
      <c r="B978" s="307"/>
      <c r="C978" s="465" t="s">
        <v>267</v>
      </c>
      <c r="D978" s="466"/>
      <c r="E978" s="104" t="s">
        <v>152</v>
      </c>
      <c r="F978" s="309">
        <v>41521614.640000001</v>
      </c>
      <c r="G978" s="309"/>
      <c r="H978" s="309">
        <v>41521614.640000001</v>
      </c>
      <c r="I978" s="309"/>
      <c r="J978" s="309"/>
      <c r="K978" s="310">
        <v>100</v>
      </c>
      <c r="L978" s="310"/>
    </row>
    <row r="979" spans="1:12" ht="25.5" customHeight="1" x14ac:dyDescent="0.2">
      <c r="A979" s="306" t="s">
        <v>264</v>
      </c>
      <c r="B979" s="307"/>
      <c r="C979" s="465" t="s">
        <v>267</v>
      </c>
      <c r="D979" s="466"/>
      <c r="E979" s="104" t="s">
        <v>265</v>
      </c>
      <c r="F979" s="309">
        <v>41521614.640000001</v>
      </c>
      <c r="G979" s="309"/>
      <c r="H979" s="309">
        <v>41521614.640000001</v>
      </c>
      <c r="I979" s="309"/>
      <c r="J979" s="309"/>
      <c r="K979" s="310">
        <v>100</v>
      </c>
      <c r="L979" s="310"/>
    </row>
    <row r="980" spans="1:12" ht="39" customHeight="1" x14ac:dyDescent="0.2">
      <c r="A980" s="306" t="s">
        <v>183</v>
      </c>
      <c r="B980" s="307"/>
      <c r="C980" s="465" t="s">
        <v>184</v>
      </c>
      <c r="D980" s="466"/>
      <c r="E980" s="104"/>
      <c r="F980" s="309">
        <v>25095240.100000001</v>
      </c>
      <c r="G980" s="309"/>
      <c r="H980" s="309">
        <v>24604730.120000001</v>
      </c>
      <c r="I980" s="309"/>
      <c r="J980" s="309"/>
      <c r="K980" s="310">
        <v>98.045406307947616</v>
      </c>
      <c r="L980" s="310"/>
    </row>
    <row r="981" spans="1:12" ht="33" customHeight="1" x14ac:dyDescent="0.2">
      <c r="A981" s="306" t="s">
        <v>110</v>
      </c>
      <c r="B981" s="307"/>
      <c r="C981" s="465" t="s">
        <v>184</v>
      </c>
      <c r="D981" s="466"/>
      <c r="E981" s="104" t="s">
        <v>111</v>
      </c>
      <c r="F981" s="309">
        <v>23353000</v>
      </c>
      <c r="G981" s="309"/>
      <c r="H981" s="309">
        <v>23112150.02</v>
      </c>
      <c r="I981" s="309"/>
      <c r="J981" s="309"/>
      <c r="K981" s="310">
        <v>98.968655076435567</v>
      </c>
      <c r="L981" s="310"/>
    </row>
    <row r="982" spans="1:12" ht="43.5" customHeight="1" x14ac:dyDescent="0.2">
      <c r="A982" s="306" t="s">
        <v>112</v>
      </c>
      <c r="B982" s="307"/>
      <c r="C982" s="465" t="s">
        <v>184</v>
      </c>
      <c r="D982" s="466"/>
      <c r="E982" s="104" t="s">
        <v>113</v>
      </c>
      <c r="F982" s="309">
        <v>23353000</v>
      </c>
      <c r="G982" s="309"/>
      <c r="H982" s="309">
        <v>23112150.02</v>
      </c>
      <c r="I982" s="309"/>
      <c r="J982" s="309"/>
      <c r="K982" s="310">
        <v>98.968655076435567</v>
      </c>
      <c r="L982" s="310"/>
    </row>
    <row r="983" spans="1:12" ht="36.75" customHeight="1" x14ac:dyDescent="0.2">
      <c r="A983" s="306" t="s">
        <v>147</v>
      </c>
      <c r="B983" s="307"/>
      <c r="C983" s="465" t="s">
        <v>184</v>
      </c>
      <c r="D983" s="466"/>
      <c r="E983" s="104" t="s">
        <v>148</v>
      </c>
      <c r="F983" s="309">
        <v>1117800</v>
      </c>
      <c r="G983" s="309"/>
      <c r="H983" s="309">
        <v>1117800</v>
      </c>
      <c r="I983" s="309"/>
      <c r="J983" s="309"/>
      <c r="K983" s="310">
        <v>100</v>
      </c>
      <c r="L983" s="310"/>
    </row>
    <row r="984" spans="1:12" ht="39.75" customHeight="1" x14ac:dyDescent="0.2">
      <c r="A984" s="306" t="s">
        <v>157</v>
      </c>
      <c r="B984" s="307"/>
      <c r="C984" s="465" t="s">
        <v>184</v>
      </c>
      <c r="D984" s="466"/>
      <c r="E984" s="104" t="s">
        <v>158</v>
      </c>
      <c r="F984" s="309">
        <v>1117800</v>
      </c>
      <c r="G984" s="309"/>
      <c r="H984" s="309">
        <v>1117800</v>
      </c>
      <c r="I984" s="309"/>
      <c r="J984" s="309"/>
      <c r="K984" s="310">
        <v>100</v>
      </c>
      <c r="L984" s="310"/>
    </row>
    <row r="985" spans="1:12" ht="29.25" customHeight="1" x14ac:dyDescent="0.2">
      <c r="A985" s="306" t="s">
        <v>151</v>
      </c>
      <c r="B985" s="307"/>
      <c r="C985" s="465" t="s">
        <v>184</v>
      </c>
      <c r="D985" s="466"/>
      <c r="E985" s="104" t="s">
        <v>152</v>
      </c>
      <c r="F985" s="309">
        <v>624440.1</v>
      </c>
      <c r="G985" s="309"/>
      <c r="H985" s="309">
        <v>374780.1</v>
      </c>
      <c r="I985" s="309"/>
      <c r="J985" s="309"/>
      <c r="K985" s="310">
        <v>60.018583047437211</v>
      </c>
      <c r="L985" s="310"/>
    </row>
    <row r="986" spans="1:12" ht="31.5" customHeight="1" x14ac:dyDescent="0.2">
      <c r="A986" s="306" t="s">
        <v>153</v>
      </c>
      <c r="B986" s="307"/>
      <c r="C986" s="465" t="s">
        <v>184</v>
      </c>
      <c r="D986" s="466"/>
      <c r="E986" s="104" t="s">
        <v>154</v>
      </c>
      <c r="F986" s="309">
        <v>624440.1</v>
      </c>
      <c r="G986" s="309"/>
      <c r="H986" s="309">
        <v>374780.1</v>
      </c>
      <c r="I986" s="309"/>
      <c r="J986" s="309"/>
      <c r="K986" s="310">
        <v>60.018583047437211</v>
      </c>
      <c r="L986" s="310"/>
    </row>
    <row r="987" spans="1:12" ht="31.5" customHeight="1" x14ac:dyDescent="0.2">
      <c r="A987" s="306" t="s">
        <v>867</v>
      </c>
      <c r="B987" s="307"/>
      <c r="C987" s="465" t="s">
        <v>868</v>
      </c>
      <c r="D987" s="466"/>
      <c r="E987" s="104"/>
      <c r="F987" s="309">
        <v>8118000</v>
      </c>
      <c r="G987" s="309"/>
      <c r="H987" s="309">
        <v>8118000</v>
      </c>
      <c r="I987" s="309"/>
      <c r="J987" s="309"/>
      <c r="K987" s="310">
        <v>100</v>
      </c>
      <c r="L987" s="310"/>
    </row>
    <row r="988" spans="1:12" ht="36.75" customHeight="1" x14ac:dyDescent="0.2">
      <c r="A988" s="306" t="s">
        <v>147</v>
      </c>
      <c r="B988" s="307"/>
      <c r="C988" s="465" t="s">
        <v>868</v>
      </c>
      <c r="D988" s="466"/>
      <c r="E988" s="104" t="s">
        <v>148</v>
      </c>
      <c r="F988" s="309">
        <v>8118000</v>
      </c>
      <c r="G988" s="309"/>
      <c r="H988" s="309">
        <v>8118000</v>
      </c>
      <c r="I988" s="309"/>
      <c r="J988" s="309"/>
      <c r="K988" s="310">
        <v>100</v>
      </c>
      <c r="L988" s="310"/>
    </row>
    <row r="989" spans="1:12" ht="42.75" customHeight="1" x14ac:dyDescent="0.2">
      <c r="A989" s="306" t="s">
        <v>157</v>
      </c>
      <c r="B989" s="307"/>
      <c r="C989" s="465" t="s">
        <v>868</v>
      </c>
      <c r="D989" s="466"/>
      <c r="E989" s="104" t="s">
        <v>158</v>
      </c>
      <c r="F989" s="309">
        <v>8118000</v>
      </c>
      <c r="G989" s="309"/>
      <c r="H989" s="309">
        <v>8118000</v>
      </c>
      <c r="I989" s="309"/>
      <c r="J989" s="309"/>
      <c r="K989" s="310">
        <v>100</v>
      </c>
      <c r="L989" s="310"/>
    </row>
    <row r="990" spans="1:12" ht="30" customHeight="1" x14ac:dyDescent="0.2">
      <c r="A990" s="306" t="s">
        <v>268</v>
      </c>
      <c r="B990" s="307"/>
      <c r="C990" s="465" t="s">
        <v>269</v>
      </c>
      <c r="D990" s="466"/>
      <c r="E990" s="104"/>
      <c r="F990" s="309">
        <v>282526508.45999998</v>
      </c>
      <c r="G990" s="309"/>
      <c r="H990" s="309">
        <v>62477498.009999998</v>
      </c>
      <c r="I990" s="309"/>
      <c r="J990" s="309"/>
      <c r="K990" s="310">
        <v>22.113853440002266</v>
      </c>
      <c r="L990" s="310"/>
    </row>
    <row r="991" spans="1:12" ht="27.75" customHeight="1" x14ac:dyDescent="0.2">
      <c r="A991" s="306" t="s">
        <v>151</v>
      </c>
      <c r="B991" s="307"/>
      <c r="C991" s="465" t="s">
        <v>269</v>
      </c>
      <c r="D991" s="466"/>
      <c r="E991" s="104" t="s">
        <v>152</v>
      </c>
      <c r="F991" s="309">
        <v>282526508.45999998</v>
      </c>
      <c r="G991" s="309"/>
      <c r="H991" s="309">
        <v>62477498.009999998</v>
      </c>
      <c r="I991" s="309"/>
      <c r="J991" s="309"/>
      <c r="K991" s="310">
        <v>22.113853440002266</v>
      </c>
      <c r="L991" s="310"/>
    </row>
    <row r="992" spans="1:12" ht="32.25" customHeight="1" x14ac:dyDescent="0.2">
      <c r="A992" s="306" t="s">
        <v>264</v>
      </c>
      <c r="B992" s="307"/>
      <c r="C992" s="465" t="s">
        <v>269</v>
      </c>
      <c r="D992" s="466"/>
      <c r="E992" s="104" t="s">
        <v>265</v>
      </c>
      <c r="F992" s="309">
        <v>62067732.119999997</v>
      </c>
      <c r="G992" s="309"/>
      <c r="H992" s="309">
        <v>60963405.68</v>
      </c>
      <c r="I992" s="309"/>
      <c r="J992" s="309"/>
      <c r="K992" s="310">
        <v>98.220772046471865</v>
      </c>
      <c r="L992" s="310"/>
    </row>
    <row r="993" spans="1:15" ht="29.25" customHeight="1" x14ac:dyDescent="0.2">
      <c r="A993" s="306" t="s">
        <v>153</v>
      </c>
      <c r="B993" s="307"/>
      <c r="C993" s="465" t="s">
        <v>269</v>
      </c>
      <c r="D993" s="466"/>
      <c r="E993" s="104" t="s">
        <v>154</v>
      </c>
      <c r="F993" s="309">
        <v>1514092.33</v>
      </c>
      <c r="G993" s="309"/>
      <c r="H993" s="309">
        <v>1514092.33</v>
      </c>
      <c r="I993" s="309"/>
      <c r="J993" s="309"/>
      <c r="K993" s="310">
        <v>100</v>
      </c>
      <c r="L993" s="310"/>
    </row>
    <row r="994" spans="1:15" ht="24" customHeight="1" x14ac:dyDescent="0.2">
      <c r="A994" s="306" t="s">
        <v>195</v>
      </c>
      <c r="B994" s="307"/>
      <c r="C994" s="465" t="s">
        <v>269</v>
      </c>
      <c r="D994" s="466"/>
      <c r="E994" s="104" t="s">
        <v>196</v>
      </c>
      <c r="F994" s="309">
        <v>218944684.00999999</v>
      </c>
      <c r="G994" s="309"/>
      <c r="H994" s="309">
        <v>0</v>
      </c>
      <c r="I994" s="309"/>
      <c r="J994" s="309"/>
      <c r="K994" s="310">
        <v>0</v>
      </c>
      <c r="L994" s="310"/>
    </row>
    <row r="995" spans="1:15" ht="69.75" customHeight="1" x14ac:dyDescent="0.2">
      <c r="A995" s="306" t="s">
        <v>100</v>
      </c>
      <c r="B995" s="307"/>
      <c r="C995" s="465" t="s">
        <v>101</v>
      </c>
      <c r="D995" s="466"/>
      <c r="E995" s="104"/>
      <c r="F995" s="309">
        <v>4687700</v>
      </c>
      <c r="G995" s="309"/>
      <c r="H995" s="309">
        <v>4687700</v>
      </c>
      <c r="I995" s="309"/>
      <c r="J995" s="309"/>
      <c r="K995" s="310">
        <v>100</v>
      </c>
      <c r="L995" s="310"/>
    </row>
    <row r="996" spans="1:15" ht="81.75" customHeight="1" x14ac:dyDescent="0.2">
      <c r="A996" s="306" t="s">
        <v>94</v>
      </c>
      <c r="B996" s="307"/>
      <c r="C996" s="450" t="s">
        <v>101</v>
      </c>
      <c r="D996" s="451"/>
      <c r="E996" s="104" t="s">
        <v>95</v>
      </c>
      <c r="F996" s="309">
        <v>4687700</v>
      </c>
      <c r="G996" s="309"/>
      <c r="H996" s="309">
        <v>4687700</v>
      </c>
      <c r="I996" s="309"/>
      <c r="J996" s="309"/>
      <c r="K996" s="310">
        <v>100</v>
      </c>
      <c r="L996" s="310"/>
    </row>
    <row r="997" spans="1:15" ht="53.25" customHeight="1" x14ac:dyDescent="0.2">
      <c r="A997" s="306" t="s">
        <v>96</v>
      </c>
      <c r="B997" s="307"/>
      <c r="C997" s="450" t="s">
        <v>101</v>
      </c>
      <c r="D997" s="451"/>
      <c r="E997" s="104" t="s">
        <v>97</v>
      </c>
      <c r="F997" s="309">
        <v>4687700</v>
      </c>
      <c r="G997" s="309"/>
      <c r="H997" s="309">
        <v>4687700</v>
      </c>
      <c r="I997" s="309"/>
      <c r="J997" s="309"/>
      <c r="K997" s="310">
        <v>100</v>
      </c>
      <c r="L997" s="310"/>
    </row>
    <row r="998" spans="1:15" ht="33.75" customHeight="1" x14ac:dyDescent="0.2">
      <c r="A998" s="474" t="s">
        <v>958</v>
      </c>
      <c r="B998" s="475"/>
      <c r="C998" s="476"/>
      <c r="D998" s="477"/>
      <c r="E998" s="121"/>
      <c r="F998" s="478">
        <v>426045996.04999995</v>
      </c>
      <c r="G998" s="479"/>
      <c r="H998" s="478">
        <v>190052045.66000003</v>
      </c>
      <c r="I998" s="480"/>
      <c r="J998" s="479"/>
      <c r="K998" s="481">
        <v>44.608339808853849</v>
      </c>
      <c r="L998" s="482"/>
    </row>
    <row r="999" spans="1:15" ht="39" customHeight="1" thickBot="1" x14ac:dyDescent="0.25">
      <c r="A999" s="467" t="s">
        <v>959</v>
      </c>
      <c r="B999" s="468"/>
      <c r="C999" s="469"/>
      <c r="D999" s="470"/>
      <c r="E999" s="122"/>
      <c r="F999" s="471">
        <v>20498448997.360001</v>
      </c>
      <c r="G999" s="471"/>
      <c r="H999" s="472">
        <v>19823955306.27</v>
      </c>
      <c r="I999" s="472"/>
      <c r="J999" s="472"/>
      <c r="K999" s="473">
        <v>96.709537920762358</v>
      </c>
      <c r="L999" s="473"/>
    </row>
    <row r="1000" spans="1:15" ht="23.25" customHeight="1" x14ac:dyDescent="0.2">
      <c r="A1000" s="83"/>
      <c r="B1000" s="115"/>
      <c r="C1000" s="115"/>
      <c r="D1000" s="418"/>
      <c r="E1000" s="418"/>
      <c r="F1000" s="418"/>
      <c r="G1000" s="389"/>
      <c r="H1000" s="389"/>
      <c r="I1000" s="102"/>
      <c r="J1000" s="419"/>
      <c r="K1000" s="419"/>
      <c r="L1000" s="419"/>
      <c r="M1000" s="419"/>
      <c r="N1000" s="102"/>
      <c r="O1000" s="115"/>
    </row>
    <row r="1001" spans="1:15" ht="23.25" customHeight="1" x14ac:dyDescent="0.2">
      <c r="A1001" s="102"/>
      <c r="B1001" s="103"/>
      <c r="C1001" s="103"/>
      <c r="D1001" s="388"/>
      <c r="E1001" s="388"/>
      <c r="F1001" s="388"/>
      <c r="G1001" s="388"/>
      <c r="H1001" s="388"/>
      <c r="I1001" s="102"/>
      <c r="J1001" s="390"/>
      <c r="K1001" s="390"/>
      <c r="L1001" s="390"/>
      <c r="M1001" s="390"/>
      <c r="N1001" s="102"/>
      <c r="O1001" s="101"/>
    </row>
  </sheetData>
  <mergeCells count="4988">
    <mergeCell ref="D1001:H1001"/>
    <mergeCell ref="J1001:M1001"/>
    <mergeCell ref="A999:B999"/>
    <mergeCell ref="C999:D999"/>
    <mergeCell ref="F999:G999"/>
    <mergeCell ref="H999:J999"/>
    <mergeCell ref="K999:L999"/>
    <mergeCell ref="D1000:F1000"/>
    <mergeCell ref="G1000:H1000"/>
    <mergeCell ref="J1000:M1000"/>
    <mergeCell ref="A997:B997"/>
    <mergeCell ref="C997:D997"/>
    <mergeCell ref="F997:G997"/>
    <mergeCell ref="H997:J997"/>
    <mergeCell ref="K997:L997"/>
    <mergeCell ref="A998:B998"/>
    <mergeCell ref="C998:D998"/>
    <mergeCell ref="F998:G998"/>
    <mergeCell ref="H998:J998"/>
    <mergeCell ref="K998:L998"/>
    <mergeCell ref="A995:B995"/>
    <mergeCell ref="C995:D995"/>
    <mergeCell ref="F995:G995"/>
    <mergeCell ref="H995:J995"/>
    <mergeCell ref="K995:L995"/>
    <mergeCell ref="A996:B996"/>
    <mergeCell ref="C996:D996"/>
    <mergeCell ref="F996:G996"/>
    <mergeCell ref="H996:J996"/>
    <mergeCell ref="K996:L996"/>
    <mergeCell ref="A993:B993"/>
    <mergeCell ref="C993:D993"/>
    <mergeCell ref="F993:G993"/>
    <mergeCell ref="H993:J993"/>
    <mergeCell ref="K993:L993"/>
    <mergeCell ref="A994:B994"/>
    <mergeCell ref="C994:D994"/>
    <mergeCell ref="F994:G994"/>
    <mergeCell ref="H994:J994"/>
    <mergeCell ref="K994:L994"/>
    <mergeCell ref="A991:B991"/>
    <mergeCell ref="C991:D991"/>
    <mergeCell ref="F991:G991"/>
    <mergeCell ref="H991:J991"/>
    <mergeCell ref="K991:L991"/>
    <mergeCell ref="A992:B992"/>
    <mergeCell ref="C992:D992"/>
    <mergeCell ref="F992:G992"/>
    <mergeCell ref="H992:J992"/>
    <mergeCell ref="K992:L992"/>
    <mergeCell ref="A989:B989"/>
    <mergeCell ref="C989:D989"/>
    <mergeCell ref="F989:G989"/>
    <mergeCell ref="H989:J989"/>
    <mergeCell ref="K989:L989"/>
    <mergeCell ref="A990:B990"/>
    <mergeCell ref="C990:D990"/>
    <mergeCell ref="F990:G990"/>
    <mergeCell ref="H990:J990"/>
    <mergeCell ref="K990:L990"/>
    <mergeCell ref="A987:B987"/>
    <mergeCell ref="C987:D987"/>
    <mergeCell ref="F987:G987"/>
    <mergeCell ref="H987:J987"/>
    <mergeCell ref="K987:L987"/>
    <mergeCell ref="A988:B988"/>
    <mergeCell ref="C988:D988"/>
    <mergeCell ref="F988:G988"/>
    <mergeCell ref="H988:J988"/>
    <mergeCell ref="K988:L988"/>
    <mergeCell ref="A985:B985"/>
    <mergeCell ref="C985:D985"/>
    <mergeCell ref="F985:G985"/>
    <mergeCell ref="H985:J985"/>
    <mergeCell ref="K985:L985"/>
    <mergeCell ref="A986:B986"/>
    <mergeCell ref="C986:D986"/>
    <mergeCell ref="F986:G986"/>
    <mergeCell ref="H986:J986"/>
    <mergeCell ref="K986:L986"/>
    <mergeCell ref="A983:B983"/>
    <mergeCell ref="C983:D983"/>
    <mergeCell ref="F983:G983"/>
    <mergeCell ref="H983:J983"/>
    <mergeCell ref="K983:L983"/>
    <mergeCell ref="A984:B984"/>
    <mergeCell ref="C984:D984"/>
    <mergeCell ref="F984:G984"/>
    <mergeCell ref="H984:J984"/>
    <mergeCell ref="K984:L984"/>
    <mergeCell ref="A981:B981"/>
    <mergeCell ref="C981:D981"/>
    <mergeCell ref="F981:G981"/>
    <mergeCell ref="H981:J981"/>
    <mergeCell ref="K981:L981"/>
    <mergeCell ref="A982:B982"/>
    <mergeCell ref="C982:D982"/>
    <mergeCell ref="F982:G982"/>
    <mergeCell ref="H982:J982"/>
    <mergeCell ref="K982:L982"/>
    <mergeCell ref="A979:B979"/>
    <mergeCell ref="C979:D979"/>
    <mergeCell ref="F979:G979"/>
    <mergeCell ref="H979:J979"/>
    <mergeCell ref="K979:L979"/>
    <mergeCell ref="A980:B980"/>
    <mergeCell ref="C980:D980"/>
    <mergeCell ref="F980:G980"/>
    <mergeCell ref="H980:J980"/>
    <mergeCell ref="K980:L980"/>
    <mergeCell ref="A977:B977"/>
    <mergeCell ref="C977:D977"/>
    <mergeCell ref="F977:G977"/>
    <mergeCell ref="H977:J977"/>
    <mergeCell ref="K977:L977"/>
    <mergeCell ref="A978:B978"/>
    <mergeCell ref="C978:D978"/>
    <mergeCell ref="F978:G978"/>
    <mergeCell ref="H978:J978"/>
    <mergeCell ref="K978:L978"/>
    <mergeCell ref="A975:B975"/>
    <mergeCell ref="C975:D975"/>
    <mergeCell ref="F975:G975"/>
    <mergeCell ref="H975:J975"/>
    <mergeCell ref="K975:L975"/>
    <mergeCell ref="A976:B976"/>
    <mergeCell ref="C976:D976"/>
    <mergeCell ref="F976:G976"/>
    <mergeCell ref="H976:J976"/>
    <mergeCell ref="K976:L976"/>
    <mergeCell ref="A973:B973"/>
    <mergeCell ref="C973:D973"/>
    <mergeCell ref="F973:G973"/>
    <mergeCell ref="H973:J973"/>
    <mergeCell ref="K973:L973"/>
    <mergeCell ref="A974:B974"/>
    <mergeCell ref="C974:D974"/>
    <mergeCell ref="F974:G974"/>
    <mergeCell ref="H974:J974"/>
    <mergeCell ref="K974:L974"/>
    <mergeCell ref="A971:B971"/>
    <mergeCell ref="C971:D971"/>
    <mergeCell ref="F971:G971"/>
    <mergeCell ref="H971:J971"/>
    <mergeCell ref="K971:L971"/>
    <mergeCell ref="A972:B972"/>
    <mergeCell ref="C972:D972"/>
    <mergeCell ref="F972:G972"/>
    <mergeCell ref="H972:J972"/>
    <mergeCell ref="K972:L972"/>
    <mergeCell ref="A969:B969"/>
    <mergeCell ref="C969:D969"/>
    <mergeCell ref="F969:G969"/>
    <mergeCell ref="H969:J969"/>
    <mergeCell ref="K969:L969"/>
    <mergeCell ref="A970:B970"/>
    <mergeCell ref="C970:D970"/>
    <mergeCell ref="F970:G970"/>
    <mergeCell ref="H970:J970"/>
    <mergeCell ref="K970:L970"/>
    <mergeCell ref="A967:B967"/>
    <mergeCell ref="C967:D967"/>
    <mergeCell ref="F967:G967"/>
    <mergeCell ref="H967:J967"/>
    <mergeCell ref="K967:L967"/>
    <mergeCell ref="A968:B968"/>
    <mergeCell ref="C968:D968"/>
    <mergeCell ref="F968:G968"/>
    <mergeCell ref="H968:J968"/>
    <mergeCell ref="K968:L968"/>
    <mergeCell ref="A965:B965"/>
    <mergeCell ref="C965:D965"/>
    <mergeCell ref="F965:G965"/>
    <mergeCell ref="H965:J965"/>
    <mergeCell ref="K965:L965"/>
    <mergeCell ref="A966:B966"/>
    <mergeCell ref="C966:D966"/>
    <mergeCell ref="F966:G966"/>
    <mergeCell ref="H966:J966"/>
    <mergeCell ref="K966:L966"/>
    <mergeCell ref="A963:B963"/>
    <mergeCell ref="C963:D963"/>
    <mergeCell ref="F963:G963"/>
    <mergeCell ref="H963:J963"/>
    <mergeCell ref="K963:L963"/>
    <mergeCell ref="A964:B964"/>
    <mergeCell ref="C964:D964"/>
    <mergeCell ref="F964:G964"/>
    <mergeCell ref="H964:J964"/>
    <mergeCell ref="K964:L964"/>
    <mergeCell ref="A961:B961"/>
    <mergeCell ref="C961:D961"/>
    <mergeCell ref="F961:G961"/>
    <mergeCell ref="H961:J961"/>
    <mergeCell ref="K961:L961"/>
    <mergeCell ref="A962:B962"/>
    <mergeCell ref="C962:D962"/>
    <mergeCell ref="F962:G962"/>
    <mergeCell ref="H962:J962"/>
    <mergeCell ref="K962:L962"/>
    <mergeCell ref="A959:B959"/>
    <mergeCell ref="C959:D959"/>
    <mergeCell ref="F959:G959"/>
    <mergeCell ref="H959:J959"/>
    <mergeCell ref="K959:L959"/>
    <mergeCell ref="A960:B960"/>
    <mergeCell ref="C960:D960"/>
    <mergeCell ref="F960:G960"/>
    <mergeCell ref="H960:J960"/>
    <mergeCell ref="K960:L960"/>
    <mergeCell ref="A957:B957"/>
    <mergeCell ref="C957:D957"/>
    <mergeCell ref="F957:G957"/>
    <mergeCell ref="H957:J957"/>
    <mergeCell ref="K957:L957"/>
    <mergeCell ref="A958:B958"/>
    <mergeCell ref="C958:D958"/>
    <mergeCell ref="F958:G958"/>
    <mergeCell ref="H958:J958"/>
    <mergeCell ref="K958:L958"/>
    <mergeCell ref="A955:B955"/>
    <mergeCell ref="C955:D955"/>
    <mergeCell ref="F955:G955"/>
    <mergeCell ref="H955:J955"/>
    <mergeCell ref="K955:L955"/>
    <mergeCell ref="A956:B956"/>
    <mergeCell ref="C956:D956"/>
    <mergeCell ref="F956:G956"/>
    <mergeCell ref="H956:J956"/>
    <mergeCell ref="K956:L956"/>
    <mergeCell ref="A953:B953"/>
    <mergeCell ref="C953:D953"/>
    <mergeCell ref="F953:G953"/>
    <mergeCell ref="H953:J953"/>
    <mergeCell ref="K953:L953"/>
    <mergeCell ref="A954:B954"/>
    <mergeCell ref="C954:D954"/>
    <mergeCell ref="F954:G954"/>
    <mergeCell ref="H954:J954"/>
    <mergeCell ref="K954:L954"/>
    <mergeCell ref="A951:B951"/>
    <mergeCell ref="C951:D951"/>
    <mergeCell ref="F951:G951"/>
    <mergeCell ref="H951:J951"/>
    <mergeCell ref="K951:L951"/>
    <mergeCell ref="A952:B952"/>
    <mergeCell ref="C952:D952"/>
    <mergeCell ref="F952:G952"/>
    <mergeCell ref="H952:J952"/>
    <mergeCell ref="K952:L952"/>
    <mergeCell ref="A949:B949"/>
    <mergeCell ref="C949:D949"/>
    <mergeCell ref="F949:G949"/>
    <mergeCell ref="H949:J949"/>
    <mergeCell ref="K949:L949"/>
    <mergeCell ref="A950:B950"/>
    <mergeCell ref="C950:D950"/>
    <mergeCell ref="F950:G950"/>
    <mergeCell ref="H950:J950"/>
    <mergeCell ref="K950:L950"/>
    <mergeCell ref="A947:B947"/>
    <mergeCell ref="C947:D947"/>
    <mergeCell ref="F947:G947"/>
    <mergeCell ref="H947:J947"/>
    <mergeCell ref="K947:L947"/>
    <mergeCell ref="A948:B948"/>
    <mergeCell ref="C948:D948"/>
    <mergeCell ref="F948:G948"/>
    <mergeCell ref="H948:J948"/>
    <mergeCell ref="K948:L948"/>
    <mergeCell ref="A945:B945"/>
    <mergeCell ref="C945:D945"/>
    <mergeCell ref="F945:G945"/>
    <mergeCell ref="H945:J945"/>
    <mergeCell ref="K945:L945"/>
    <mergeCell ref="A946:B946"/>
    <mergeCell ref="C946:D946"/>
    <mergeCell ref="F946:G946"/>
    <mergeCell ref="H946:J946"/>
    <mergeCell ref="K946:L946"/>
    <mergeCell ref="A943:B943"/>
    <mergeCell ref="C943:D943"/>
    <mergeCell ref="F943:G943"/>
    <mergeCell ref="H943:J943"/>
    <mergeCell ref="K943:L943"/>
    <mergeCell ref="A944:B944"/>
    <mergeCell ref="C944:D944"/>
    <mergeCell ref="F944:G944"/>
    <mergeCell ref="H944:J944"/>
    <mergeCell ref="K944:L944"/>
    <mergeCell ref="A941:B941"/>
    <mergeCell ref="C941:D941"/>
    <mergeCell ref="F941:G941"/>
    <mergeCell ref="H941:J941"/>
    <mergeCell ref="K941:L941"/>
    <mergeCell ref="A942:B942"/>
    <mergeCell ref="C942:D942"/>
    <mergeCell ref="F942:G942"/>
    <mergeCell ref="H942:J942"/>
    <mergeCell ref="K942:L942"/>
    <mergeCell ref="A939:B939"/>
    <mergeCell ref="C939:D939"/>
    <mergeCell ref="F939:G939"/>
    <mergeCell ref="H939:J939"/>
    <mergeCell ref="K939:L939"/>
    <mergeCell ref="A940:B940"/>
    <mergeCell ref="C940:D940"/>
    <mergeCell ref="F940:G940"/>
    <mergeCell ref="H940:J940"/>
    <mergeCell ref="K940:L940"/>
    <mergeCell ref="A937:B937"/>
    <mergeCell ref="C937:D937"/>
    <mergeCell ref="F937:G937"/>
    <mergeCell ref="H937:J937"/>
    <mergeCell ref="K937:L937"/>
    <mergeCell ref="A938:B938"/>
    <mergeCell ref="C938:D938"/>
    <mergeCell ref="F938:G938"/>
    <mergeCell ref="H938:J938"/>
    <mergeCell ref="K938:L938"/>
    <mergeCell ref="A935:B935"/>
    <mergeCell ref="C935:D935"/>
    <mergeCell ref="F935:G935"/>
    <mergeCell ref="H935:J935"/>
    <mergeCell ref="K935:L935"/>
    <mergeCell ref="A936:B936"/>
    <mergeCell ref="C936:D936"/>
    <mergeCell ref="F936:G936"/>
    <mergeCell ref="H936:J936"/>
    <mergeCell ref="K936:L936"/>
    <mergeCell ref="A933:B933"/>
    <mergeCell ref="C933:D933"/>
    <mergeCell ref="F933:G933"/>
    <mergeCell ref="H933:J933"/>
    <mergeCell ref="K933:L933"/>
    <mergeCell ref="A934:B934"/>
    <mergeCell ref="C934:D934"/>
    <mergeCell ref="F934:G934"/>
    <mergeCell ref="H934:J934"/>
    <mergeCell ref="K934:L934"/>
    <mergeCell ref="A931:B931"/>
    <mergeCell ref="C931:D931"/>
    <mergeCell ref="F931:G931"/>
    <mergeCell ref="H931:J931"/>
    <mergeCell ref="K931:L931"/>
    <mergeCell ref="A932:B932"/>
    <mergeCell ref="C932:D932"/>
    <mergeCell ref="F932:G932"/>
    <mergeCell ref="H932:J932"/>
    <mergeCell ref="K932:L932"/>
    <mergeCell ref="A929:B929"/>
    <mergeCell ref="C929:D929"/>
    <mergeCell ref="F929:G929"/>
    <mergeCell ref="H929:J929"/>
    <mergeCell ref="K929:L929"/>
    <mergeCell ref="A930:B930"/>
    <mergeCell ref="C930:D930"/>
    <mergeCell ref="F930:G930"/>
    <mergeCell ref="H930:J930"/>
    <mergeCell ref="K930:L930"/>
    <mergeCell ref="A927:B927"/>
    <mergeCell ref="C927:D927"/>
    <mergeCell ref="F927:G927"/>
    <mergeCell ref="H927:J927"/>
    <mergeCell ref="K927:L927"/>
    <mergeCell ref="A928:B928"/>
    <mergeCell ref="C928:D928"/>
    <mergeCell ref="F928:G928"/>
    <mergeCell ref="H928:J928"/>
    <mergeCell ref="K928:L928"/>
    <mergeCell ref="A925:B925"/>
    <mergeCell ref="C925:D925"/>
    <mergeCell ref="F925:G925"/>
    <mergeCell ref="H925:J925"/>
    <mergeCell ref="K925:L925"/>
    <mergeCell ref="A926:B926"/>
    <mergeCell ref="C926:D926"/>
    <mergeCell ref="F926:G926"/>
    <mergeCell ref="H926:J926"/>
    <mergeCell ref="K926:L926"/>
    <mergeCell ref="A923:B923"/>
    <mergeCell ref="C923:D923"/>
    <mergeCell ref="F923:G923"/>
    <mergeCell ref="H923:J923"/>
    <mergeCell ref="K923:L923"/>
    <mergeCell ref="A924:B924"/>
    <mergeCell ref="C924:D924"/>
    <mergeCell ref="F924:G924"/>
    <mergeCell ref="H924:J924"/>
    <mergeCell ref="K924:L924"/>
    <mergeCell ref="A921:B921"/>
    <mergeCell ref="C921:D921"/>
    <mergeCell ref="F921:G921"/>
    <mergeCell ref="H921:J921"/>
    <mergeCell ref="K921:L921"/>
    <mergeCell ref="A922:B922"/>
    <mergeCell ref="C922:D922"/>
    <mergeCell ref="F922:G922"/>
    <mergeCell ref="H922:J922"/>
    <mergeCell ref="K922:L922"/>
    <mergeCell ref="A919:B919"/>
    <mergeCell ref="C919:D919"/>
    <mergeCell ref="F919:G919"/>
    <mergeCell ref="H919:J919"/>
    <mergeCell ref="K919:L919"/>
    <mergeCell ref="A920:B920"/>
    <mergeCell ref="C920:D920"/>
    <mergeCell ref="F920:G920"/>
    <mergeCell ref="H920:J920"/>
    <mergeCell ref="K920:L920"/>
    <mergeCell ref="A917:B917"/>
    <mergeCell ref="C917:D917"/>
    <mergeCell ref="F917:G917"/>
    <mergeCell ref="H917:J917"/>
    <mergeCell ref="K917:L917"/>
    <mergeCell ref="A918:B918"/>
    <mergeCell ref="C918:D918"/>
    <mergeCell ref="F918:G918"/>
    <mergeCell ref="H918:J918"/>
    <mergeCell ref="K918:L918"/>
    <mergeCell ref="A915:B915"/>
    <mergeCell ref="C915:D915"/>
    <mergeCell ref="F915:G915"/>
    <mergeCell ref="H915:J915"/>
    <mergeCell ref="K915:L915"/>
    <mergeCell ref="A916:B916"/>
    <mergeCell ref="C916:D916"/>
    <mergeCell ref="F916:G916"/>
    <mergeCell ref="H916:J916"/>
    <mergeCell ref="K916:L916"/>
    <mergeCell ref="A913:B913"/>
    <mergeCell ref="C913:D913"/>
    <mergeCell ref="F913:G913"/>
    <mergeCell ref="H913:J913"/>
    <mergeCell ref="K913:L913"/>
    <mergeCell ref="A914:B914"/>
    <mergeCell ref="C914:D914"/>
    <mergeCell ref="F914:G914"/>
    <mergeCell ref="H914:J914"/>
    <mergeCell ref="K914:L914"/>
    <mergeCell ref="A911:B911"/>
    <mergeCell ref="C911:D911"/>
    <mergeCell ref="F911:G911"/>
    <mergeCell ref="H911:J911"/>
    <mergeCell ref="K911:L911"/>
    <mergeCell ref="A912:B912"/>
    <mergeCell ref="C912:D912"/>
    <mergeCell ref="F912:G912"/>
    <mergeCell ref="H912:J912"/>
    <mergeCell ref="K912:L912"/>
    <mergeCell ref="A909:B909"/>
    <mergeCell ref="C909:D909"/>
    <mergeCell ref="F909:G909"/>
    <mergeCell ref="H909:J909"/>
    <mergeCell ref="K909:L909"/>
    <mergeCell ref="A910:B910"/>
    <mergeCell ref="C910:D910"/>
    <mergeCell ref="F910:G910"/>
    <mergeCell ref="H910:J910"/>
    <mergeCell ref="K910:L910"/>
    <mergeCell ref="A907:B907"/>
    <mergeCell ref="C907:D907"/>
    <mergeCell ref="F907:G907"/>
    <mergeCell ref="H907:J907"/>
    <mergeCell ref="K907:L907"/>
    <mergeCell ref="A908:B908"/>
    <mergeCell ref="C908:D908"/>
    <mergeCell ref="F908:G908"/>
    <mergeCell ref="H908:J908"/>
    <mergeCell ref="K908:L908"/>
    <mergeCell ref="A905:B905"/>
    <mergeCell ref="C905:D905"/>
    <mergeCell ref="F905:G905"/>
    <mergeCell ref="H905:J905"/>
    <mergeCell ref="K905:L905"/>
    <mergeCell ref="A906:B906"/>
    <mergeCell ref="C906:D906"/>
    <mergeCell ref="F906:G906"/>
    <mergeCell ref="H906:J906"/>
    <mergeCell ref="K906:L906"/>
    <mergeCell ref="A903:B903"/>
    <mergeCell ref="C903:D903"/>
    <mergeCell ref="F903:G903"/>
    <mergeCell ref="H903:J903"/>
    <mergeCell ref="K903:L903"/>
    <mergeCell ref="A904:B904"/>
    <mergeCell ref="C904:D904"/>
    <mergeCell ref="F904:G904"/>
    <mergeCell ref="H904:J904"/>
    <mergeCell ref="K904:L904"/>
    <mergeCell ref="A901:B901"/>
    <mergeCell ref="C901:D901"/>
    <mergeCell ref="F901:G901"/>
    <mergeCell ref="H901:J901"/>
    <mergeCell ref="K901:L901"/>
    <mergeCell ref="A902:B902"/>
    <mergeCell ref="C902:D902"/>
    <mergeCell ref="F902:G902"/>
    <mergeCell ref="H902:J902"/>
    <mergeCell ref="K902:L902"/>
    <mergeCell ref="A899:B899"/>
    <mergeCell ref="C899:D899"/>
    <mergeCell ref="F899:G899"/>
    <mergeCell ref="H899:J899"/>
    <mergeCell ref="K899:L899"/>
    <mergeCell ref="A900:B900"/>
    <mergeCell ref="C900:D900"/>
    <mergeCell ref="F900:G900"/>
    <mergeCell ref="H900:J900"/>
    <mergeCell ref="K900:L900"/>
    <mergeCell ref="A897:B897"/>
    <mergeCell ref="C897:D897"/>
    <mergeCell ref="F897:G897"/>
    <mergeCell ref="H897:J897"/>
    <mergeCell ref="K897:L897"/>
    <mergeCell ref="A898:B898"/>
    <mergeCell ref="C898:D898"/>
    <mergeCell ref="F898:G898"/>
    <mergeCell ref="H898:J898"/>
    <mergeCell ref="K898:L898"/>
    <mergeCell ref="A895:B895"/>
    <mergeCell ref="C895:D895"/>
    <mergeCell ref="F895:G895"/>
    <mergeCell ref="H895:J895"/>
    <mergeCell ref="K895:L895"/>
    <mergeCell ref="A896:B896"/>
    <mergeCell ref="C896:D896"/>
    <mergeCell ref="F896:G896"/>
    <mergeCell ref="H896:J896"/>
    <mergeCell ref="K896:L896"/>
    <mergeCell ref="A893:B893"/>
    <mergeCell ref="C893:D893"/>
    <mergeCell ref="F893:G893"/>
    <mergeCell ref="H893:J893"/>
    <mergeCell ref="K893:L893"/>
    <mergeCell ref="A894:B894"/>
    <mergeCell ref="C894:D894"/>
    <mergeCell ref="F894:G894"/>
    <mergeCell ref="H894:J894"/>
    <mergeCell ref="K894:L894"/>
    <mergeCell ref="A891:B891"/>
    <mergeCell ref="C891:D891"/>
    <mergeCell ref="F891:G891"/>
    <mergeCell ref="H891:J891"/>
    <mergeCell ref="K891:L891"/>
    <mergeCell ref="A892:B892"/>
    <mergeCell ref="C892:D892"/>
    <mergeCell ref="F892:G892"/>
    <mergeCell ref="H892:J892"/>
    <mergeCell ref="K892:L892"/>
    <mergeCell ref="A889:B889"/>
    <mergeCell ref="C889:D889"/>
    <mergeCell ref="F889:G889"/>
    <mergeCell ref="H889:J889"/>
    <mergeCell ref="K889:L889"/>
    <mergeCell ref="A890:B890"/>
    <mergeCell ref="C890:D890"/>
    <mergeCell ref="F890:G890"/>
    <mergeCell ref="H890:J890"/>
    <mergeCell ref="K890:L890"/>
    <mergeCell ref="A887:B887"/>
    <mergeCell ref="C887:D887"/>
    <mergeCell ref="F887:G887"/>
    <mergeCell ref="H887:J887"/>
    <mergeCell ref="K887:L887"/>
    <mergeCell ref="A888:B888"/>
    <mergeCell ref="C888:D888"/>
    <mergeCell ref="F888:G888"/>
    <mergeCell ref="H888:J888"/>
    <mergeCell ref="K888:L888"/>
    <mergeCell ref="A885:B885"/>
    <mergeCell ref="C885:D885"/>
    <mergeCell ref="F885:G885"/>
    <mergeCell ref="H885:J885"/>
    <mergeCell ref="K885:L885"/>
    <mergeCell ref="A886:B886"/>
    <mergeCell ref="C886:D886"/>
    <mergeCell ref="F886:G886"/>
    <mergeCell ref="H886:J886"/>
    <mergeCell ref="K886:L886"/>
    <mergeCell ref="A883:B883"/>
    <mergeCell ref="C883:D883"/>
    <mergeCell ref="F883:G883"/>
    <mergeCell ref="H883:J883"/>
    <mergeCell ref="K883:L883"/>
    <mergeCell ref="A884:B884"/>
    <mergeCell ref="C884:D884"/>
    <mergeCell ref="F884:G884"/>
    <mergeCell ref="H884:J884"/>
    <mergeCell ref="K884:L884"/>
    <mergeCell ref="A881:B881"/>
    <mergeCell ref="C881:D881"/>
    <mergeCell ref="F881:G881"/>
    <mergeCell ref="H881:J881"/>
    <mergeCell ref="K881:L881"/>
    <mergeCell ref="A882:B882"/>
    <mergeCell ref="C882:D882"/>
    <mergeCell ref="F882:G882"/>
    <mergeCell ref="H882:J882"/>
    <mergeCell ref="K882:L882"/>
    <mergeCell ref="A879:B879"/>
    <mergeCell ref="C879:D879"/>
    <mergeCell ref="F879:G879"/>
    <mergeCell ref="H879:J879"/>
    <mergeCell ref="K879:L879"/>
    <mergeCell ref="A880:B880"/>
    <mergeCell ref="C880:D880"/>
    <mergeCell ref="F880:G880"/>
    <mergeCell ref="H880:J880"/>
    <mergeCell ref="K880:L880"/>
    <mergeCell ref="A877:B877"/>
    <mergeCell ref="C877:D877"/>
    <mergeCell ref="F877:G877"/>
    <mergeCell ref="H877:J877"/>
    <mergeCell ref="K877:L877"/>
    <mergeCell ref="A878:B878"/>
    <mergeCell ref="C878:D878"/>
    <mergeCell ref="F878:G878"/>
    <mergeCell ref="H878:J878"/>
    <mergeCell ref="K878:L878"/>
    <mergeCell ref="A875:B875"/>
    <mergeCell ref="C875:D875"/>
    <mergeCell ref="F875:G875"/>
    <mergeCell ref="H875:J875"/>
    <mergeCell ref="K875:L875"/>
    <mergeCell ref="A876:B876"/>
    <mergeCell ref="C876:D876"/>
    <mergeCell ref="F876:G876"/>
    <mergeCell ref="H876:J876"/>
    <mergeCell ref="K876:L876"/>
    <mergeCell ref="A873:B873"/>
    <mergeCell ref="C873:D873"/>
    <mergeCell ref="F873:G873"/>
    <mergeCell ref="H873:J873"/>
    <mergeCell ref="K873:L873"/>
    <mergeCell ref="A874:B874"/>
    <mergeCell ref="C874:D874"/>
    <mergeCell ref="F874:G874"/>
    <mergeCell ref="H874:J874"/>
    <mergeCell ref="K874:L874"/>
    <mergeCell ref="A871:B871"/>
    <mergeCell ref="C871:D871"/>
    <mergeCell ref="F871:G871"/>
    <mergeCell ref="H871:J871"/>
    <mergeCell ref="K871:L871"/>
    <mergeCell ref="A872:B872"/>
    <mergeCell ref="C872:D872"/>
    <mergeCell ref="F872:G872"/>
    <mergeCell ref="H872:J872"/>
    <mergeCell ref="K872:L872"/>
    <mergeCell ref="A869:B869"/>
    <mergeCell ref="C869:D869"/>
    <mergeCell ref="F869:G869"/>
    <mergeCell ref="H869:J869"/>
    <mergeCell ref="K869:L869"/>
    <mergeCell ref="A870:B870"/>
    <mergeCell ref="C870:D870"/>
    <mergeCell ref="F870:G870"/>
    <mergeCell ref="H870:J870"/>
    <mergeCell ref="K870:L870"/>
    <mergeCell ref="A867:B867"/>
    <mergeCell ref="C867:D867"/>
    <mergeCell ref="F867:G867"/>
    <mergeCell ref="H867:J867"/>
    <mergeCell ref="K867:L867"/>
    <mergeCell ref="A868:B868"/>
    <mergeCell ref="C868:D868"/>
    <mergeCell ref="F868:G868"/>
    <mergeCell ref="H868:J868"/>
    <mergeCell ref="K868:L868"/>
    <mergeCell ref="A865:B865"/>
    <mergeCell ref="C865:D865"/>
    <mergeCell ref="F865:G865"/>
    <mergeCell ref="H865:J865"/>
    <mergeCell ref="K865:L865"/>
    <mergeCell ref="A866:B866"/>
    <mergeCell ref="C866:D866"/>
    <mergeCell ref="F866:G866"/>
    <mergeCell ref="H866:J866"/>
    <mergeCell ref="K866:L866"/>
    <mergeCell ref="A863:B863"/>
    <mergeCell ref="C863:D863"/>
    <mergeCell ref="F863:G863"/>
    <mergeCell ref="H863:J863"/>
    <mergeCell ref="K863:L863"/>
    <mergeCell ref="A864:B864"/>
    <mergeCell ref="C864:D864"/>
    <mergeCell ref="F864:G864"/>
    <mergeCell ref="H864:J864"/>
    <mergeCell ref="K864:L864"/>
    <mergeCell ref="A861:B861"/>
    <mergeCell ref="C861:D861"/>
    <mergeCell ref="F861:G861"/>
    <mergeCell ref="H861:J861"/>
    <mergeCell ref="K861:L861"/>
    <mergeCell ref="A862:B862"/>
    <mergeCell ref="C862:D862"/>
    <mergeCell ref="F862:G862"/>
    <mergeCell ref="H862:J862"/>
    <mergeCell ref="K862:L862"/>
    <mergeCell ref="A859:B859"/>
    <mergeCell ref="C859:D859"/>
    <mergeCell ref="F859:G859"/>
    <mergeCell ref="H859:J859"/>
    <mergeCell ref="K859:L859"/>
    <mergeCell ref="A860:B860"/>
    <mergeCell ref="C860:D860"/>
    <mergeCell ref="F860:G860"/>
    <mergeCell ref="H860:J860"/>
    <mergeCell ref="K860:L860"/>
    <mergeCell ref="A857:B857"/>
    <mergeCell ref="C857:D857"/>
    <mergeCell ref="F857:G857"/>
    <mergeCell ref="H857:J857"/>
    <mergeCell ref="K857:L857"/>
    <mergeCell ref="A858:B858"/>
    <mergeCell ref="C858:D858"/>
    <mergeCell ref="F858:G858"/>
    <mergeCell ref="H858:J858"/>
    <mergeCell ref="K858:L858"/>
    <mergeCell ref="A855:B855"/>
    <mergeCell ref="C855:D855"/>
    <mergeCell ref="F855:G855"/>
    <mergeCell ref="H855:J855"/>
    <mergeCell ref="K855:L855"/>
    <mergeCell ref="A856:B856"/>
    <mergeCell ref="C856:D856"/>
    <mergeCell ref="F856:G856"/>
    <mergeCell ref="H856:J856"/>
    <mergeCell ref="K856:L856"/>
    <mergeCell ref="A853:B853"/>
    <mergeCell ref="C853:D853"/>
    <mergeCell ref="F853:G853"/>
    <mergeCell ref="H853:J853"/>
    <mergeCell ref="K853:L853"/>
    <mergeCell ref="A854:B854"/>
    <mergeCell ref="C854:D854"/>
    <mergeCell ref="F854:G854"/>
    <mergeCell ref="H854:J854"/>
    <mergeCell ref="K854:L854"/>
    <mergeCell ref="A851:B851"/>
    <mergeCell ref="C851:D851"/>
    <mergeCell ref="F851:G851"/>
    <mergeCell ref="H851:J851"/>
    <mergeCell ref="K851:L851"/>
    <mergeCell ref="A852:B852"/>
    <mergeCell ref="C852:D852"/>
    <mergeCell ref="F852:G852"/>
    <mergeCell ref="H852:J852"/>
    <mergeCell ref="K852:L852"/>
    <mergeCell ref="A849:B849"/>
    <mergeCell ref="C849:D849"/>
    <mergeCell ref="F849:G849"/>
    <mergeCell ref="H849:J849"/>
    <mergeCell ref="K849:L849"/>
    <mergeCell ref="A850:B850"/>
    <mergeCell ref="C850:D850"/>
    <mergeCell ref="F850:G850"/>
    <mergeCell ref="H850:J850"/>
    <mergeCell ref="K850:L850"/>
    <mergeCell ref="A847:B847"/>
    <mergeCell ref="C847:D847"/>
    <mergeCell ref="F847:G847"/>
    <mergeCell ref="H847:J847"/>
    <mergeCell ref="K847:L847"/>
    <mergeCell ref="A848:B848"/>
    <mergeCell ref="C848:D848"/>
    <mergeCell ref="F848:G848"/>
    <mergeCell ref="H848:J848"/>
    <mergeCell ref="K848:L848"/>
    <mergeCell ref="A845:B845"/>
    <mergeCell ref="C845:D845"/>
    <mergeCell ref="F845:G845"/>
    <mergeCell ref="H845:J845"/>
    <mergeCell ref="K845:L845"/>
    <mergeCell ref="A846:B846"/>
    <mergeCell ref="C846:D846"/>
    <mergeCell ref="F846:G846"/>
    <mergeCell ref="H846:J846"/>
    <mergeCell ref="K846:L846"/>
    <mergeCell ref="A843:B843"/>
    <mergeCell ref="C843:D843"/>
    <mergeCell ref="F843:G843"/>
    <mergeCell ref="H843:J843"/>
    <mergeCell ref="K843:L843"/>
    <mergeCell ref="A844:B844"/>
    <mergeCell ref="C844:D844"/>
    <mergeCell ref="F844:G844"/>
    <mergeCell ref="H844:J844"/>
    <mergeCell ref="K844:L844"/>
    <mergeCell ref="A841:B841"/>
    <mergeCell ref="C841:D841"/>
    <mergeCell ref="F841:G841"/>
    <mergeCell ref="H841:J841"/>
    <mergeCell ref="K841:L841"/>
    <mergeCell ref="A842:B842"/>
    <mergeCell ref="C842:D842"/>
    <mergeCell ref="F842:G842"/>
    <mergeCell ref="H842:J842"/>
    <mergeCell ref="K842:L842"/>
    <mergeCell ref="A839:B839"/>
    <mergeCell ref="C839:D839"/>
    <mergeCell ref="F839:G839"/>
    <mergeCell ref="H839:J839"/>
    <mergeCell ref="K839:L839"/>
    <mergeCell ref="A840:B840"/>
    <mergeCell ref="C840:D840"/>
    <mergeCell ref="F840:G840"/>
    <mergeCell ref="H840:J840"/>
    <mergeCell ref="K840:L840"/>
    <mergeCell ref="A837:B837"/>
    <mergeCell ref="C837:D837"/>
    <mergeCell ref="F837:G837"/>
    <mergeCell ref="H837:J837"/>
    <mergeCell ref="K837:L837"/>
    <mergeCell ref="A838:B838"/>
    <mergeCell ref="C838:D838"/>
    <mergeCell ref="F838:G838"/>
    <mergeCell ref="H838:J838"/>
    <mergeCell ref="K838:L838"/>
    <mergeCell ref="A835:B835"/>
    <mergeCell ref="C835:D835"/>
    <mergeCell ref="F835:G835"/>
    <mergeCell ref="H835:J835"/>
    <mergeCell ref="K835:L835"/>
    <mergeCell ref="A836:B836"/>
    <mergeCell ref="C836:D836"/>
    <mergeCell ref="F836:G836"/>
    <mergeCell ref="H836:J836"/>
    <mergeCell ref="K836:L836"/>
    <mergeCell ref="A833:B833"/>
    <mergeCell ref="C833:D833"/>
    <mergeCell ref="F833:G833"/>
    <mergeCell ref="H833:J833"/>
    <mergeCell ref="K833:L833"/>
    <mergeCell ref="A834:B834"/>
    <mergeCell ref="C834:D834"/>
    <mergeCell ref="F834:G834"/>
    <mergeCell ref="H834:J834"/>
    <mergeCell ref="K834:L834"/>
    <mergeCell ref="A831:B831"/>
    <mergeCell ref="C831:D831"/>
    <mergeCell ref="F831:G831"/>
    <mergeCell ref="H831:J831"/>
    <mergeCell ref="K831:L831"/>
    <mergeCell ref="A832:B832"/>
    <mergeCell ref="C832:D832"/>
    <mergeCell ref="F832:G832"/>
    <mergeCell ref="H832:J832"/>
    <mergeCell ref="K832:L832"/>
    <mergeCell ref="A829:B829"/>
    <mergeCell ref="C829:D829"/>
    <mergeCell ref="F829:G829"/>
    <mergeCell ref="H829:J829"/>
    <mergeCell ref="K829:L829"/>
    <mergeCell ref="A830:B830"/>
    <mergeCell ref="C830:D830"/>
    <mergeCell ref="F830:G830"/>
    <mergeCell ref="H830:J830"/>
    <mergeCell ref="K830:L830"/>
    <mergeCell ref="A827:B827"/>
    <mergeCell ref="C827:D827"/>
    <mergeCell ref="F827:G827"/>
    <mergeCell ref="H827:J827"/>
    <mergeCell ref="K827:L827"/>
    <mergeCell ref="A828:B828"/>
    <mergeCell ref="C828:D828"/>
    <mergeCell ref="F828:G828"/>
    <mergeCell ref="H828:J828"/>
    <mergeCell ref="K828:L828"/>
    <mergeCell ref="A825:B825"/>
    <mergeCell ref="C825:D825"/>
    <mergeCell ref="F825:G825"/>
    <mergeCell ref="H825:J825"/>
    <mergeCell ref="K825:L825"/>
    <mergeCell ref="A826:B826"/>
    <mergeCell ref="C826:D826"/>
    <mergeCell ref="F826:G826"/>
    <mergeCell ref="H826:J826"/>
    <mergeCell ref="K826:L826"/>
    <mergeCell ref="A823:B823"/>
    <mergeCell ref="C823:D823"/>
    <mergeCell ref="F823:G823"/>
    <mergeCell ref="H823:J823"/>
    <mergeCell ref="K823:L823"/>
    <mergeCell ref="A824:B824"/>
    <mergeCell ref="C824:D824"/>
    <mergeCell ref="F824:G824"/>
    <mergeCell ref="H824:J824"/>
    <mergeCell ref="K824:L824"/>
    <mergeCell ref="A821:B821"/>
    <mergeCell ref="C821:D821"/>
    <mergeCell ref="F821:G821"/>
    <mergeCell ref="H821:J821"/>
    <mergeCell ref="K821:L821"/>
    <mergeCell ref="A822:B822"/>
    <mergeCell ref="C822:D822"/>
    <mergeCell ref="F822:G822"/>
    <mergeCell ref="H822:J822"/>
    <mergeCell ref="K822:L822"/>
    <mergeCell ref="A819:B819"/>
    <mergeCell ref="C819:D819"/>
    <mergeCell ref="F819:G819"/>
    <mergeCell ref="H819:J819"/>
    <mergeCell ref="K819:L819"/>
    <mergeCell ref="A820:B820"/>
    <mergeCell ref="C820:D820"/>
    <mergeCell ref="F820:G820"/>
    <mergeCell ref="H820:J820"/>
    <mergeCell ref="K820:L820"/>
    <mergeCell ref="A817:B817"/>
    <mergeCell ref="C817:D817"/>
    <mergeCell ref="F817:G817"/>
    <mergeCell ref="H817:J817"/>
    <mergeCell ref="K817:L817"/>
    <mergeCell ref="A818:B818"/>
    <mergeCell ref="C818:D818"/>
    <mergeCell ref="F818:G818"/>
    <mergeCell ref="H818:J818"/>
    <mergeCell ref="K818:L818"/>
    <mergeCell ref="A815:B815"/>
    <mergeCell ref="C815:D815"/>
    <mergeCell ref="F815:G815"/>
    <mergeCell ref="H815:J815"/>
    <mergeCell ref="K815:L815"/>
    <mergeCell ref="A816:B816"/>
    <mergeCell ref="C816:D816"/>
    <mergeCell ref="F816:G816"/>
    <mergeCell ref="H816:J816"/>
    <mergeCell ref="K816:L816"/>
    <mergeCell ref="A813:B813"/>
    <mergeCell ref="C813:D813"/>
    <mergeCell ref="F813:G813"/>
    <mergeCell ref="H813:J813"/>
    <mergeCell ref="K813:L813"/>
    <mergeCell ref="A814:B814"/>
    <mergeCell ref="C814:D814"/>
    <mergeCell ref="F814:G814"/>
    <mergeCell ref="H814:J814"/>
    <mergeCell ref="K814:L814"/>
    <mergeCell ref="A811:B811"/>
    <mergeCell ref="C811:D811"/>
    <mergeCell ref="F811:G811"/>
    <mergeCell ref="H811:J811"/>
    <mergeCell ref="K811:L811"/>
    <mergeCell ref="A812:B812"/>
    <mergeCell ref="C812:D812"/>
    <mergeCell ref="F812:G812"/>
    <mergeCell ref="H812:J812"/>
    <mergeCell ref="K812:L812"/>
    <mergeCell ref="A809:B809"/>
    <mergeCell ref="C809:D809"/>
    <mergeCell ref="F809:G809"/>
    <mergeCell ref="H809:J809"/>
    <mergeCell ref="K809:L809"/>
    <mergeCell ref="A810:B810"/>
    <mergeCell ref="C810:D810"/>
    <mergeCell ref="F810:G810"/>
    <mergeCell ref="H810:J810"/>
    <mergeCell ref="K810:L810"/>
    <mergeCell ref="A807:B807"/>
    <mergeCell ref="C807:D807"/>
    <mergeCell ref="F807:G807"/>
    <mergeCell ref="H807:J807"/>
    <mergeCell ref="K807:L807"/>
    <mergeCell ref="A808:B808"/>
    <mergeCell ref="C808:D808"/>
    <mergeCell ref="F808:G808"/>
    <mergeCell ref="H808:J808"/>
    <mergeCell ref="K808:L808"/>
    <mergeCell ref="A805:B805"/>
    <mergeCell ref="C805:D805"/>
    <mergeCell ref="F805:G805"/>
    <mergeCell ref="H805:J805"/>
    <mergeCell ref="K805:L805"/>
    <mergeCell ref="A806:B806"/>
    <mergeCell ref="C806:D806"/>
    <mergeCell ref="F806:G806"/>
    <mergeCell ref="H806:J806"/>
    <mergeCell ref="K806:L806"/>
    <mergeCell ref="A803:B803"/>
    <mergeCell ref="C803:D803"/>
    <mergeCell ref="F803:G803"/>
    <mergeCell ref="H803:J803"/>
    <mergeCell ref="K803:L803"/>
    <mergeCell ref="A804:B804"/>
    <mergeCell ref="C804:D804"/>
    <mergeCell ref="F804:G804"/>
    <mergeCell ref="H804:J804"/>
    <mergeCell ref="K804:L804"/>
    <mergeCell ref="A801:B801"/>
    <mergeCell ref="C801:D801"/>
    <mergeCell ref="F801:G801"/>
    <mergeCell ref="H801:J801"/>
    <mergeCell ref="K801:L801"/>
    <mergeCell ref="A802:B802"/>
    <mergeCell ref="C802:D802"/>
    <mergeCell ref="F802:G802"/>
    <mergeCell ref="H802:J802"/>
    <mergeCell ref="K802:L802"/>
    <mergeCell ref="A799:B799"/>
    <mergeCell ref="C799:D799"/>
    <mergeCell ref="F799:G799"/>
    <mergeCell ref="H799:J799"/>
    <mergeCell ref="K799:L799"/>
    <mergeCell ref="A800:B800"/>
    <mergeCell ref="C800:D800"/>
    <mergeCell ref="F800:G800"/>
    <mergeCell ref="H800:J800"/>
    <mergeCell ref="K800:L800"/>
    <mergeCell ref="A797:B797"/>
    <mergeCell ref="C797:D797"/>
    <mergeCell ref="F797:G797"/>
    <mergeCell ref="H797:J797"/>
    <mergeCell ref="K797:L797"/>
    <mergeCell ref="A798:B798"/>
    <mergeCell ref="C798:D798"/>
    <mergeCell ref="F798:G798"/>
    <mergeCell ref="H798:J798"/>
    <mergeCell ref="K798:L798"/>
    <mergeCell ref="A795:B795"/>
    <mergeCell ref="C795:D795"/>
    <mergeCell ref="F795:G795"/>
    <mergeCell ref="H795:J795"/>
    <mergeCell ref="K795:L795"/>
    <mergeCell ref="A796:B796"/>
    <mergeCell ref="C796:D796"/>
    <mergeCell ref="F796:G796"/>
    <mergeCell ref="H796:J796"/>
    <mergeCell ref="K796:L796"/>
    <mergeCell ref="A793:B793"/>
    <mergeCell ref="C793:D793"/>
    <mergeCell ref="F793:G793"/>
    <mergeCell ref="H793:J793"/>
    <mergeCell ref="K793:L793"/>
    <mergeCell ref="A794:B794"/>
    <mergeCell ref="C794:D794"/>
    <mergeCell ref="F794:G794"/>
    <mergeCell ref="H794:J794"/>
    <mergeCell ref="K794:L794"/>
    <mergeCell ref="A791:B791"/>
    <mergeCell ref="C791:D791"/>
    <mergeCell ref="F791:G791"/>
    <mergeCell ref="H791:J791"/>
    <mergeCell ref="K791:L791"/>
    <mergeCell ref="A792:B792"/>
    <mergeCell ref="C792:D792"/>
    <mergeCell ref="F792:G792"/>
    <mergeCell ref="H792:J792"/>
    <mergeCell ref="K792:L792"/>
    <mergeCell ref="A789:B789"/>
    <mergeCell ref="C789:D789"/>
    <mergeCell ref="F789:G789"/>
    <mergeCell ref="H789:J789"/>
    <mergeCell ref="K789:L789"/>
    <mergeCell ref="A790:B790"/>
    <mergeCell ref="C790:D790"/>
    <mergeCell ref="F790:G790"/>
    <mergeCell ref="H790:J790"/>
    <mergeCell ref="K790:L790"/>
    <mergeCell ref="A787:B787"/>
    <mergeCell ref="C787:D787"/>
    <mergeCell ref="F787:G787"/>
    <mergeCell ref="H787:J787"/>
    <mergeCell ref="K787:L787"/>
    <mergeCell ref="A788:B788"/>
    <mergeCell ref="C788:D788"/>
    <mergeCell ref="F788:G788"/>
    <mergeCell ref="H788:J788"/>
    <mergeCell ref="K788:L788"/>
    <mergeCell ref="A785:B785"/>
    <mergeCell ref="C785:D785"/>
    <mergeCell ref="F785:G785"/>
    <mergeCell ref="H785:J785"/>
    <mergeCell ref="K785:L785"/>
    <mergeCell ref="A786:B786"/>
    <mergeCell ref="C786:D786"/>
    <mergeCell ref="F786:G786"/>
    <mergeCell ref="H786:J786"/>
    <mergeCell ref="K786:L786"/>
    <mergeCell ref="A783:B783"/>
    <mergeCell ref="C783:D783"/>
    <mergeCell ref="F783:G783"/>
    <mergeCell ref="H783:J783"/>
    <mergeCell ref="K783:L783"/>
    <mergeCell ref="A784:B784"/>
    <mergeCell ref="C784:D784"/>
    <mergeCell ref="F784:G784"/>
    <mergeCell ref="H784:J784"/>
    <mergeCell ref="K784:L784"/>
    <mergeCell ref="A781:B781"/>
    <mergeCell ref="C781:D781"/>
    <mergeCell ref="F781:G781"/>
    <mergeCell ref="H781:J781"/>
    <mergeCell ref="K781:L781"/>
    <mergeCell ref="A782:B782"/>
    <mergeCell ref="C782:D782"/>
    <mergeCell ref="F782:G782"/>
    <mergeCell ref="H782:J782"/>
    <mergeCell ref="K782:L782"/>
    <mergeCell ref="A779:B779"/>
    <mergeCell ref="C779:D779"/>
    <mergeCell ref="F779:G779"/>
    <mergeCell ref="H779:J779"/>
    <mergeCell ref="K779:L779"/>
    <mergeCell ref="A780:B780"/>
    <mergeCell ref="C780:D780"/>
    <mergeCell ref="F780:G780"/>
    <mergeCell ref="H780:J780"/>
    <mergeCell ref="K780:L780"/>
    <mergeCell ref="A777:B777"/>
    <mergeCell ref="C777:D777"/>
    <mergeCell ref="F777:G777"/>
    <mergeCell ref="H777:J777"/>
    <mergeCell ref="K777:L777"/>
    <mergeCell ref="A778:B778"/>
    <mergeCell ref="C778:D778"/>
    <mergeCell ref="F778:G778"/>
    <mergeCell ref="H778:J778"/>
    <mergeCell ref="K778:L778"/>
    <mergeCell ref="A775:B775"/>
    <mergeCell ref="C775:D775"/>
    <mergeCell ref="F775:G775"/>
    <mergeCell ref="H775:J775"/>
    <mergeCell ref="K775:L775"/>
    <mergeCell ref="A776:B776"/>
    <mergeCell ref="C776:D776"/>
    <mergeCell ref="F776:G776"/>
    <mergeCell ref="H776:J776"/>
    <mergeCell ref="K776:L776"/>
    <mergeCell ref="A773:B773"/>
    <mergeCell ref="C773:D773"/>
    <mergeCell ref="F773:G773"/>
    <mergeCell ref="H773:J773"/>
    <mergeCell ref="K773:L773"/>
    <mergeCell ref="A774:B774"/>
    <mergeCell ref="C774:D774"/>
    <mergeCell ref="F774:G774"/>
    <mergeCell ref="H774:J774"/>
    <mergeCell ref="K774:L774"/>
    <mergeCell ref="A771:B771"/>
    <mergeCell ref="C771:D771"/>
    <mergeCell ref="F771:G771"/>
    <mergeCell ref="H771:J771"/>
    <mergeCell ref="K771:L771"/>
    <mergeCell ref="A772:B772"/>
    <mergeCell ref="C772:D772"/>
    <mergeCell ref="F772:G772"/>
    <mergeCell ref="H772:J772"/>
    <mergeCell ref="K772:L772"/>
    <mergeCell ref="A769:B769"/>
    <mergeCell ref="C769:D769"/>
    <mergeCell ref="F769:G769"/>
    <mergeCell ref="H769:J769"/>
    <mergeCell ref="K769:L769"/>
    <mergeCell ref="A770:B770"/>
    <mergeCell ref="C770:D770"/>
    <mergeCell ref="F770:G770"/>
    <mergeCell ref="H770:J770"/>
    <mergeCell ref="K770:L770"/>
    <mergeCell ref="A767:B767"/>
    <mergeCell ref="C767:D767"/>
    <mergeCell ref="F767:G767"/>
    <mergeCell ref="H767:J767"/>
    <mergeCell ref="K767:L767"/>
    <mergeCell ref="A768:B768"/>
    <mergeCell ref="C768:D768"/>
    <mergeCell ref="F768:G768"/>
    <mergeCell ref="H768:J768"/>
    <mergeCell ref="K768:L768"/>
    <mergeCell ref="A765:B765"/>
    <mergeCell ref="C765:D765"/>
    <mergeCell ref="F765:G765"/>
    <mergeCell ref="H765:J765"/>
    <mergeCell ref="K765:L765"/>
    <mergeCell ref="A766:B766"/>
    <mergeCell ref="C766:D766"/>
    <mergeCell ref="F766:G766"/>
    <mergeCell ref="H766:J766"/>
    <mergeCell ref="K766:L766"/>
    <mergeCell ref="A763:B763"/>
    <mergeCell ref="C763:D763"/>
    <mergeCell ref="F763:G763"/>
    <mergeCell ref="H763:J763"/>
    <mergeCell ref="K763:L763"/>
    <mergeCell ref="A764:B764"/>
    <mergeCell ref="C764:D764"/>
    <mergeCell ref="F764:G764"/>
    <mergeCell ref="H764:J764"/>
    <mergeCell ref="K764:L764"/>
    <mergeCell ref="A761:B761"/>
    <mergeCell ref="C761:D761"/>
    <mergeCell ref="F761:G761"/>
    <mergeCell ref="H761:J761"/>
    <mergeCell ref="K761:L761"/>
    <mergeCell ref="A762:B762"/>
    <mergeCell ref="C762:D762"/>
    <mergeCell ref="F762:G762"/>
    <mergeCell ref="H762:J762"/>
    <mergeCell ref="K762:L762"/>
    <mergeCell ref="A759:B759"/>
    <mergeCell ref="C759:D759"/>
    <mergeCell ref="F759:G759"/>
    <mergeCell ref="H759:J759"/>
    <mergeCell ref="K759:L759"/>
    <mergeCell ref="A760:B760"/>
    <mergeCell ref="C760:D760"/>
    <mergeCell ref="F760:G760"/>
    <mergeCell ref="H760:J760"/>
    <mergeCell ref="K760:L760"/>
    <mergeCell ref="A757:B757"/>
    <mergeCell ref="C757:D757"/>
    <mergeCell ref="F757:G757"/>
    <mergeCell ref="H757:J757"/>
    <mergeCell ref="K757:L757"/>
    <mergeCell ref="A758:B758"/>
    <mergeCell ref="C758:D758"/>
    <mergeCell ref="F758:G758"/>
    <mergeCell ref="H758:J758"/>
    <mergeCell ref="K758:L758"/>
    <mergeCell ref="A755:B755"/>
    <mergeCell ref="C755:D755"/>
    <mergeCell ref="F755:G755"/>
    <mergeCell ref="H755:J755"/>
    <mergeCell ref="K755:L755"/>
    <mergeCell ref="A756:B756"/>
    <mergeCell ref="C756:D756"/>
    <mergeCell ref="F756:G756"/>
    <mergeCell ref="H756:J756"/>
    <mergeCell ref="K756:L756"/>
    <mergeCell ref="A753:B753"/>
    <mergeCell ref="C753:D753"/>
    <mergeCell ref="F753:G753"/>
    <mergeCell ref="H753:J753"/>
    <mergeCell ref="K753:L753"/>
    <mergeCell ref="A754:B754"/>
    <mergeCell ref="C754:D754"/>
    <mergeCell ref="F754:G754"/>
    <mergeCell ref="H754:J754"/>
    <mergeCell ref="K754:L754"/>
    <mergeCell ref="A751:B751"/>
    <mergeCell ref="C751:D751"/>
    <mergeCell ref="F751:G751"/>
    <mergeCell ref="H751:J751"/>
    <mergeCell ref="K751:L751"/>
    <mergeCell ref="A752:B752"/>
    <mergeCell ref="C752:D752"/>
    <mergeCell ref="F752:G752"/>
    <mergeCell ref="H752:J752"/>
    <mergeCell ref="K752:L752"/>
    <mergeCell ref="A749:B749"/>
    <mergeCell ref="C749:D749"/>
    <mergeCell ref="F749:G749"/>
    <mergeCell ref="H749:J749"/>
    <mergeCell ref="K749:L749"/>
    <mergeCell ref="A750:B750"/>
    <mergeCell ref="C750:D750"/>
    <mergeCell ref="F750:G750"/>
    <mergeCell ref="H750:J750"/>
    <mergeCell ref="K750:L750"/>
    <mergeCell ref="A747:B747"/>
    <mergeCell ref="C747:D747"/>
    <mergeCell ref="F747:G747"/>
    <mergeCell ref="H747:J747"/>
    <mergeCell ref="K747:L747"/>
    <mergeCell ref="A748:B748"/>
    <mergeCell ref="C748:D748"/>
    <mergeCell ref="F748:G748"/>
    <mergeCell ref="H748:J748"/>
    <mergeCell ref="K748:L748"/>
    <mergeCell ref="A745:B745"/>
    <mergeCell ref="C745:D745"/>
    <mergeCell ref="F745:G745"/>
    <mergeCell ref="H745:J745"/>
    <mergeCell ref="K745:L745"/>
    <mergeCell ref="A746:B746"/>
    <mergeCell ref="C746:D746"/>
    <mergeCell ref="F746:G746"/>
    <mergeCell ref="H746:J746"/>
    <mergeCell ref="K746:L746"/>
    <mergeCell ref="A743:B743"/>
    <mergeCell ref="C743:D743"/>
    <mergeCell ref="F743:G743"/>
    <mergeCell ref="H743:J743"/>
    <mergeCell ref="K743:L743"/>
    <mergeCell ref="A744:B744"/>
    <mergeCell ref="C744:D744"/>
    <mergeCell ref="F744:G744"/>
    <mergeCell ref="H744:J744"/>
    <mergeCell ref="K744:L744"/>
    <mergeCell ref="A741:B741"/>
    <mergeCell ref="C741:D741"/>
    <mergeCell ref="F741:G741"/>
    <mergeCell ref="H741:J741"/>
    <mergeCell ref="K741:L741"/>
    <mergeCell ref="A742:B742"/>
    <mergeCell ref="C742:D742"/>
    <mergeCell ref="F742:G742"/>
    <mergeCell ref="H742:J742"/>
    <mergeCell ref="K742:L742"/>
    <mergeCell ref="A739:B739"/>
    <mergeCell ref="C739:D739"/>
    <mergeCell ref="F739:G739"/>
    <mergeCell ref="H739:J739"/>
    <mergeCell ref="K739:L739"/>
    <mergeCell ref="A740:B740"/>
    <mergeCell ref="C740:D740"/>
    <mergeCell ref="F740:G740"/>
    <mergeCell ref="H740:J740"/>
    <mergeCell ref="K740:L740"/>
    <mergeCell ref="A737:B737"/>
    <mergeCell ref="C737:D737"/>
    <mergeCell ref="F737:G737"/>
    <mergeCell ref="H737:J737"/>
    <mergeCell ref="K737:L737"/>
    <mergeCell ref="A738:B738"/>
    <mergeCell ref="C738:D738"/>
    <mergeCell ref="F738:G738"/>
    <mergeCell ref="H738:J738"/>
    <mergeCell ref="K738:L738"/>
    <mergeCell ref="A735:B735"/>
    <mergeCell ref="C735:D735"/>
    <mergeCell ref="F735:G735"/>
    <mergeCell ref="H735:J735"/>
    <mergeCell ref="K735:L735"/>
    <mergeCell ref="A736:B736"/>
    <mergeCell ref="C736:D736"/>
    <mergeCell ref="F736:G736"/>
    <mergeCell ref="H736:J736"/>
    <mergeCell ref="K736:L736"/>
    <mergeCell ref="A733:B733"/>
    <mergeCell ref="C733:D733"/>
    <mergeCell ref="F733:G733"/>
    <mergeCell ref="H733:J733"/>
    <mergeCell ref="K733:L733"/>
    <mergeCell ref="A734:B734"/>
    <mergeCell ref="C734:D734"/>
    <mergeCell ref="F734:G734"/>
    <mergeCell ref="H734:J734"/>
    <mergeCell ref="K734:L734"/>
    <mergeCell ref="A731:B731"/>
    <mergeCell ref="C731:D731"/>
    <mergeCell ref="F731:G731"/>
    <mergeCell ref="H731:J731"/>
    <mergeCell ref="K731:L731"/>
    <mergeCell ref="A732:B732"/>
    <mergeCell ref="C732:D732"/>
    <mergeCell ref="F732:G732"/>
    <mergeCell ref="H732:J732"/>
    <mergeCell ref="K732:L732"/>
    <mergeCell ref="A729:B729"/>
    <mergeCell ref="C729:D729"/>
    <mergeCell ref="F729:G729"/>
    <mergeCell ref="H729:J729"/>
    <mergeCell ref="K729:L729"/>
    <mergeCell ref="A730:B730"/>
    <mergeCell ref="C730:D730"/>
    <mergeCell ref="F730:G730"/>
    <mergeCell ref="H730:J730"/>
    <mergeCell ref="K730:L730"/>
    <mergeCell ref="A727:B727"/>
    <mergeCell ref="C727:D727"/>
    <mergeCell ref="F727:G727"/>
    <mergeCell ref="H727:J727"/>
    <mergeCell ref="K727:L727"/>
    <mergeCell ref="A728:B728"/>
    <mergeCell ref="C728:D728"/>
    <mergeCell ref="F728:G728"/>
    <mergeCell ref="H728:J728"/>
    <mergeCell ref="K728:L728"/>
    <mergeCell ref="A725:B725"/>
    <mergeCell ref="C725:D725"/>
    <mergeCell ref="F725:G725"/>
    <mergeCell ref="H725:J725"/>
    <mergeCell ref="K725:L725"/>
    <mergeCell ref="A726:B726"/>
    <mergeCell ref="C726:D726"/>
    <mergeCell ref="F726:G726"/>
    <mergeCell ref="H726:J726"/>
    <mergeCell ref="K726:L726"/>
    <mergeCell ref="A723:B723"/>
    <mergeCell ref="C723:D723"/>
    <mergeCell ref="F723:G723"/>
    <mergeCell ref="H723:J723"/>
    <mergeCell ref="K723:L723"/>
    <mergeCell ref="A724:B724"/>
    <mergeCell ref="C724:D724"/>
    <mergeCell ref="F724:G724"/>
    <mergeCell ref="H724:J724"/>
    <mergeCell ref="K724:L724"/>
    <mergeCell ref="A721:B721"/>
    <mergeCell ref="C721:D721"/>
    <mergeCell ref="F721:G721"/>
    <mergeCell ref="H721:J721"/>
    <mergeCell ref="K721:L721"/>
    <mergeCell ref="A722:B722"/>
    <mergeCell ref="C722:D722"/>
    <mergeCell ref="F722:G722"/>
    <mergeCell ref="H722:J722"/>
    <mergeCell ref="K722:L722"/>
    <mergeCell ref="A719:B719"/>
    <mergeCell ref="C719:D719"/>
    <mergeCell ref="F719:G719"/>
    <mergeCell ref="H719:J719"/>
    <mergeCell ref="K719:L719"/>
    <mergeCell ref="A720:B720"/>
    <mergeCell ref="C720:D720"/>
    <mergeCell ref="F720:G720"/>
    <mergeCell ref="H720:J720"/>
    <mergeCell ref="K720:L720"/>
    <mergeCell ref="A717:B717"/>
    <mergeCell ref="C717:D717"/>
    <mergeCell ref="F717:G717"/>
    <mergeCell ref="H717:J717"/>
    <mergeCell ref="K717:L717"/>
    <mergeCell ref="A718:B718"/>
    <mergeCell ref="C718:D718"/>
    <mergeCell ref="F718:G718"/>
    <mergeCell ref="H718:J718"/>
    <mergeCell ref="K718:L718"/>
    <mergeCell ref="A715:B715"/>
    <mergeCell ref="C715:D715"/>
    <mergeCell ref="F715:G715"/>
    <mergeCell ref="H715:J715"/>
    <mergeCell ref="K715:L715"/>
    <mergeCell ref="A716:B716"/>
    <mergeCell ref="C716:D716"/>
    <mergeCell ref="F716:G716"/>
    <mergeCell ref="H716:J716"/>
    <mergeCell ref="K716:L716"/>
    <mergeCell ref="A713:B713"/>
    <mergeCell ref="C713:D713"/>
    <mergeCell ref="F713:G713"/>
    <mergeCell ref="H713:J713"/>
    <mergeCell ref="K713:L713"/>
    <mergeCell ref="A714:B714"/>
    <mergeCell ref="C714:D714"/>
    <mergeCell ref="F714:G714"/>
    <mergeCell ref="H714:J714"/>
    <mergeCell ref="K714:L714"/>
    <mergeCell ref="A711:B711"/>
    <mergeCell ref="C711:D711"/>
    <mergeCell ref="F711:G711"/>
    <mergeCell ref="H711:J711"/>
    <mergeCell ref="K711:L711"/>
    <mergeCell ref="A712:B712"/>
    <mergeCell ref="C712:D712"/>
    <mergeCell ref="F712:G712"/>
    <mergeCell ref="H712:J712"/>
    <mergeCell ref="K712:L712"/>
    <mergeCell ref="A709:B709"/>
    <mergeCell ref="C709:D709"/>
    <mergeCell ref="F709:G709"/>
    <mergeCell ref="H709:J709"/>
    <mergeCell ref="K709:L709"/>
    <mergeCell ref="A710:B710"/>
    <mergeCell ref="C710:D710"/>
    <mergeCell ref="F710:G710"/>
    <mergeCell ref="H710:J710"/>
    <mergeCell ref="K710:L710"/>
    <mergeCell ref="A707:B707"/>
    <mergeCell ref="C707:D707"/>
    <mergeCell ref="F707:G707"/>
    <mergeCell ref="H707:J707"/>
    <mergeCell ref="K707:L707"/>
    <mergeCell ref="A708:B708"/>
    <mergeCell ref="C708:D708"/>
    <mergeCell ref="F708:G708"/>
    <mergeCell ref="H708:J708"/>
    <mergeCell ref="K708:L708"/>
    <mergeCell ref="A705:B705"/>
    <mergeCell ref="C705:D705"/>
    <mergeCell ref="F705:G705"/>
    <mergeCell ref="H705:J705"/>
    <mergeCell ref="K705:L705"/>
    <mergeCell ref="A706:B706"/>
    <mergeCell ref="C706:D706"/>
    <mergeCell ref="F706:G706"/>
    <mergeCell ref="H706:J706"/>
    <mergeCell ref="K706:L706"/>
    <mergeCell ref="A703:B703"/>
    <mergeCell ref="C703:D703"/>
    <mergeCell ref="F703:G703"/>
    <mergeCell ref="H703:J703"/>
    <mergeCell ref="K703:L703"/>
    <mergeCell ref="A704:B704"/>
    <mergeCell ref="C704:D704"/>
    <mergeCell ref="F704:G704"/>
    <mergeCell ref="H704:J704"/>
    <mergeCell ref="K704:L704"/>
    <mergeCell ref="A701:B701"/>
    <mergeCell ref="C701:D701"/>
    <mergeCell ref="F701:G701"/>
    <mergeCell ref="H701:J701"/>
    <mergeCell ref="K701:L701"/>
    <mergeCell ref="A702:B702"/>
    <mergeCell ref="C702:D702"/>
    <mergeCell ref="F702:G702"/>
    <mergeCell ref="H702:J702"/>
    <mergeCell ref="K702:L702"/>
    <mergeCell ref="A699:B699"/>
    <mergeCell ref="C699:D699"/>
    <mergeCell ref="F699:G699"/>
    <mergeCell ref="H699:J699"/>
    <mergeCell ref="K699:L699"/>
    <mergeCell ref="A700:B700"/>
    <mergeCell ref="C700:D700"/>
    <mergeCell ref="F700:G700"/>
    <mergeCell ref="H700:J700"/>
    <mergeCell ref="K700:L700"/>
    <mergeCell ref="A697:B697"/>
    <mergeCell ref="C697:D697"/>
    <mergeCell ref="F697:G697"/>
    <mergeCell ref="H697:J697"/>
    <mergeCell ref="K697:L697"/>
    <mergeCell ref="A698:B698"/>
    <mergeCell ref="C698:D698"/>
    <mergeCell ref="F698:G698"/>
    <mergeCell ref="H698:J698"/>
    <mergeCell ref="K698:L698"/>
    <mergeCell ref="A695:B695"/>
    <mergeCell ref="C695:D695"/>
    <mergeCell ref="F695:G695"/>
    <mergeCell ref="H695:J695"/>
    <mergeCell ref="K695:L695"/>
    <mergeCell ref="A696:B696"/>
    <mergeCell ref="C696:D696"/>
    <mergeCell ref="F696:G696"/>
    <mergeCell ref="H696:J696"/>
    <mergeCell ref="K696:L696"/>
    <mergeCell ref="A693:B693"/>
    <mergeCell ref="C693:D693"/>
    <mergeCell ref="F693:G693"/>
    <mergeCell ref="H693:J693"/>
    <mergeCell ref="K693:L693"/>
    <mergeCell ref="A694:B694"/>
    <mergeCell ref="C694:D694"/>
    <mergeCell ref="F694:G694"/>
    <mergeCell ref="H694:J694"/>
    <mergeCell ref="K694:L694"/>
    <mergeCell ref="A691:B691"/>
    <mergeCell ref="C691:D691"/>
    <mergeCell ref="F691:G691"/>
    <mergeCell ref="H691:J691"/>
    <mergeCell ref="K691:L691"/>
    <mergeCell ref="A692:B692"/>
    <mergeCell ref="C692:D692"/>
    <mergeCell ref="F692:G692"/>
    <mergeCell ref="H692:J692"/>
    <mergeCell ref="K692:L692"/>
    <mergeCell ref="A689:B689"/>
    <mergeCell ref="C689:D689"/>
    <mergeCell ref="F689:G689"/>
    <mergeCell ref="H689:J689"/>
    <mergeCell ref="K689:L689"/>
    <mergeCell ref="A690:B690"/>
    <mergeCell ref="C690:D690"/>
    <mergeCell ref="F690:G690"/>
    <mergeCell ref="H690:J690"/>
    <mergeCell ref="K690:L690"/>
    <mergeCell ref="A687:B687"/>
    <mergeCell ref="C687:D687"/>
    <mergeCell ref="F687:G687"/>
    <mergeCell ref="H687:J687"/>
    <mergeCell ref="K687:L687"/>
    <mergeCell ref="A688:B688"/>
    <mergeCell ref="C688:D688"/>
    <mergeCell ref="F688:G688"/>
    <mergeCell ref="H688:J688"/>
    <mergeCell ref="K688:L688"/>
    <mergeCell ref="A685:B685"/>
    <mergeCell ref="C685:D685"/>
    <mergeCell ref="F685:G685"/>
    <mergeCell ref="H685:J685"/>
    <mergeCell ref="K685:L685"/>
    <mergeCell ref="A686:B686"/>
    <mergeCell ref="C686:D686"/>
    <mergeCell ref="F686:G686"/>
    <mergeCell ref="H686:J686"/>
    <mergeCell ref="K686:L686"/>
    <mergeCell ref="A683:B683"/>
    <mergeCell ref="C683:D683"/>
    <mergeCell ref="F683:G683"/>
    <mergeCell ref="H683:J683"/>
    <mergeCell ref="K683:L683"/>
    <mergeCell ref="A684:B684"/>
    <mergeCell ref="C684:D684"/>
    <mergeCell ref="F684:G684"/>
    <mergeCell ref="H684:J684"/>
    <mergeCell ref="K684:L684"/>
    <mergeCell ref="A681:B681"/>
    <mergeCell ref="C681:D681"/>
    <mergeCell ref="F681:G681"/>
    <mergeCell ref="H681:J681"/>
    <mergeCell ref="K681:L681"/>
    <mergeCell ref="A682:B682"/>
    <mergeCell ref="C682:D682"/>
    <mergeCell ref="F682:G682"/>
    <mergeCell ref="H682:J682"/>
    <mergeCell ref="K682:L682"/>
    <mergeCell ref="A679:B679"/>
    <mergeCell ref="C679:D679"/>
    <mergeCell ref="F679:G679"/>
    <mergeCell ref="H679:J679"/>
    <mergeCell ref="K679:L679"/>
    <mergeCell ref="A680:B680"/>
    <mergeCell ref="C680:D680"/>
    <mergeCell ref="F680:G680"/>
    <mergeCell ref="H680:J680"/>
    <mergeCell ref="K680:L680"/>
    <mergeCell ref="A677:B677"/>
    <mergeCell ref="C677:D677"/>
    <mergeCell ref="F677:G677"/>
    <mergeCell ref="H677:J677"/>
    <mergeCell ref="K677:L677"/>
    <mergeCell ref="A678:B678"/>
    <mergeCell ref="C678:D678"/>
    <mergeCell ref="F678:G678"/>
    <mergeCell ref="H678:J678"/>
    <mergeCell ref="K678:L678"/>
    <mergeCell ref="A675:B675"/>
    <mergeCell ref="C675:D675"/>
    <mergeCell ref="F675:G675"/>
    <mergeCell ref="H675:J675"/>
    <mergeCell ref="K675:L675"/>
    <mergeCell ref="A676:B676"/>
    <mergeCell ref="C676:D676"/>
    <mergeCell ref="F676:G676"/>
    <mergeCell ref="H676:J676"/>
    <mergeCell ref="K676:L676"/>
    <mergeCell ref="A673:B673"/>
    <mergeCell ref="C673:D673"/>
    <mergeCell ref="F673:G673"/>
    <mergeCell ref="H673:J673"/>
    <mergeCell ref="K673:L673"/>
    <mergeCell ref="A674:B674"/>
    <mergeCell ref="C674:D674"/>
    <mergeCell ref="F674:G674"/>
    <mergeCell ref="H674:J674"/>
    <mergeCell ref="K674:L674"/>
    <mergeCell ref="A671:B671"/>
    <mergeCell ref="C671:D671"/>
    <mergeCell ref="F671:G671"/>
    <mergeCell ref="H671:J671"/>
    <mergeCell ref="K671:L671"/>
    <mergeCell ref="A672:B672"/>
    <mergeCell ref="C672:D672"/>
    <mergeCell ref="F672:G672"/>
    <mergeCell ref="H672:J672"/>
    <mergeCell ref="K672:L672"/>
    <mergeCell ref="A669:B669"/>
    <mergeCell ref="C669:D669"/>
    <mergeCell ref="F669:G669"/>
    <mergeCell ref="H669:J669"/>
    <mergeCell ref="K669:L669"/>
    <mergeCell ref="A670:B670"/>
    <mergeCell ref="C670:D670"/>
    <mergeCell ref="F670:G670"/>
    <mergeCell ref="H670:J670"/>
    <mergeCell ref="K670:L670"/>
    <mergeCell ref="A667:B667"/>
    <mergeCell ref="C667:D667"/>
    <mergeCell ref="F667:G667"/>
    <mergeCell ref="H667:J667"/>
    <mergeCell ref="K667:L667"/>
    <mergeCell ref="A668:B668"/>
    <mergeCell ref="C668:D668"/>
    <mergeCell ref="F668:G668"/>
    <mergeCell ref="H668:J668"/>
    <mergeCell ref="K668:L668"/>
    <mergeCell ref="A665:B665"/>
    <mergeCell ref="C665:D665"/>
    <mergeCell ref="F665:G665"/>
    <mergeCell ref="H665:J665"/>
    <mergeCell ref="K665:L665"/>
    <mergeCell ref="A666:B666"/>
    <mergeCell ref="C666:D666"/>
    <mergeCell ref="F666:G666"/>
    <mergeCell ref="H666:J666"/>
    <mergeCell ref="K666:L666"/>
    <mergeCell ref="A663:B663"/>
    <mergeCell ref="C663:D663"/>
    <mergeCell ref="F663:G663"/>
    <mergeCell ref="H663:J663"/>
    <mergeCell ref="K663:L663"/>
    <mergeCell ref="A664:B664"/>
    <mergeCell ref="C664:D664"/>
    <mergeCell ref="F664:G664"/>
    <mergeCell ref="H664:J664"/>
    <mergeCell ref="K664:L664"/>
    <mergeCell ref="A661:B661"/>
    <mergeCell ref="C661:D661"/>
    <mergeCell ref="F661:G661"/>
    <mergeCell ref="H661:J661"/>
    <mergeCell ref="K661:L661"/>
    <mergeCell ref="A662:B662"/>
    <mergeCell ref="C662:D662"/>
    <mergeCell ref="F662:G662"/>
    <mergeCell ref="H662:J662"/>
    <mergeCell ref="K662:L662"/>
    <mergeCell ref="A659:B659"/>
    <mergeCell ref="C659:D659"/>
    <mergeCell ref="F659:G659"/>
    <mergeCell ref="H659:J659"/>
    <mergeCell ref="K659:L659"/>
    <mergeCell ref="A660:B660"/>
    <mergeCell ref="C660:D660"/>
    <mergeCell ref="F660:G660"/>
    <mergeCell ref="H660:J660"/>
    <mergeCell ref="K660:L660"/>
    <mergeCell ref="A657:B657"/>
    <mergeCell ref="C657:D657"/>
    <mergeCell ref="F657:G657"/>
    <mergeCell ref="H657:J657"/>
    <mergeCell ref="K657:L657"/>
    <mergeCell ref="A658:B658"/>
    <mergeCell ref="C658:D658"/>
    <mergeCell ref="F658:G658"/>
    <mergeCell ref="H658:J658"/>
    <mergeCell ref="K658:L658"/>
    <mergeCell ref="A655:B655"/>
    <mergeCell ref="C655:D655"/>
    <mergeCell ref="F655:G655"/>
    <mergeCell ref="H655:J655"/>
    <mergeCell ref="K655:L655"/>
    <mergeCell ref="A656:B656"/>
    <mergeCell ref="C656:D656"/>
    <mergeCell ref="F656:G656"/>
    <mergeCell ref="H656:J656"/>
    <mergeCell ref="K656:L656"/>
    <mergeCell ref="A653:B653"/>
    <mergeCell ref="C653:D653"/>
    <mergeCell ref="F653:G653"/>
    <mergeCell ref="H653:J653"/>
    <mergeCell ref="K653:L653"/>
    <mergeCell ref="A654:B654"/>
    <mergeCell ref="C654:D654"/>
    <mergeCell ref="F654:G654"/>
    <mergeCell ref="H654:J654"/>
    <mergeCell ref="K654:L654"/>
    <mergeCell ref="A651:B651"/>
    <mergeCell ref="C651:D651"/>
    <mergeCell ref="F651:G651"/>
    <mergeCell ref="H651:J651"/>
    <mergeCell ref="K651:L651"/>
    <mergeCell ref="A652:B652"/>
    <mergeCell ref="C652:D652"/>
    <mergeCell ref="F652:G652"/>
    <mergeCell ref="H652:J652"/>
    <mergeCell ref="K652:L652"/>
    <mergeCell ref="A649:B649"/>
    <mergeCell ref="C649:D649"/>
    <mergeCell ref="F649:G649"/>
    <mergeCell ref="H649:J649"/>
    <mergeCell ref="K649:L649"/>
    <mergeCell ref="A650:B650"/>
    <mergeCell ref="C650:D650"/>
    <mergeCell ref="F650:G650"/>
    <mergeCell ref="H650:J650"/>
    <mergeCell ref="K650:L650"/>
    <mergeCell ref="A647:B647"/>
    <mergeCell ref="C647:D647"/>
    <mergeCell ref="F647:G647"/>
    <mergeCell ref="H647:J647"/>
    <mergeCell ref="K647:L647"/>
    <mergeCell ref="A648:B648"/>
    <mergeCell ref="C648:D648"/>
    <mergeCell ref="F648:G648"/>
    <mergeCell ref="H648:J648"/>
    <mergeCell ref="K648:L648"/>
    <mergeCell ref="A645:B645"/>
    <mergeCell ref="C645:D645"/>
    <mergeCell ref="F645:G645"/>
    <mergeCell ref="H645:J645"/>
    <mergeCell ref="K645:L645"/>
    <mergeCell ref="A646:B646"/>
    <mergeCell ref="C646:D646"/>
    <mergeCell ref="F646:G646"/>
    <mergeCell ref="H646:J646"/>
    <mergeCell ref="K646:L646"/>
    <mergeCell ref="A643:B643"/>
    <mergeCell ref="C643:D643"/>
    <mergeCell ref="F643:G643"/>
    <mergeCell ref="H643:J643"/>
    <mergeCell ref="K643:L643"/>
    <mergeCell ref="A644:B644"/>
    <mergeCell ref="C644:D644"/>
    <mergeCell ref="F644:G644"/>
    <mergeCell ref="H644:J644"/>
    <mergeCell ref="K644:L644"/>
    <mergeCell ref="A641:B641"/>
    <mergeCell ref="C641:D641"/>
    <mergeCell ref="F641:G641"/>
    <mergeCell ref="H641:J641"/>
    <mergeCell ref="K641:L641"/>
    <mergeCell ref="A642:B642"/>
    <mergeCell ref="C642:D642"/>
    <mergeCell ref="F642:G642"/>
    <mergeCell ref="H642:J642"/>
    <mergeCell ref="K642:L642"/>
    <mergeCell ref="A639:B639"/>
    <mergeCell ref="C639:D639"/>
    <mergeCell ref="F639:G639"/>
    <mergeCell ref="H639:J639"/>
    <mergeCell ref="K639:L639"/>
    <mergeCell ref="A640:B640"/>
    <mergeCell ref="C640:D640"/>
    <mergeCell ref="F640:G640"/>
    <mergeCell ref="H640:J640"/>
    <mergeCell ref="K640:L640"/>
    <mergeCell ref="A637:B637"/>
    <mergeCell ref="C637:D637"/>
    <mergeCell ref="F637:G637"/>
    <mergeCell ref="H637:J637"/>
    <mergeCell ref="K637:L637"/>
    <mergeCell ref="A638:B638"/>
    <mergeCell ref="C638:D638"/>
    <mergeCell ref="F638:G638"/>
    <mergeCell ref="H638:J638"/>
    <mergeCell ref="K638:L638"/>
    <mergeCell ref="A635:B635"/>
    <mergeCell ref="C635:D635"/>
    <mergeCell ref="F635:G635"/>
    <mergeCell ref="H635:J635"/>
    <mergeCell ref="K635:L635"/>
    <mergeCell ref="A636:B636"/>
    <mergeCell ref="C636:D636"/>
    <mergeCell ref="F636:G636"/>
    <mergeCell ref="H636:J636"/>
    <mergeCell ref="K636:L636"/>
    <mergeCell ref="A633:B633"/>
    <mergeCell ref="C633:D633"/>
    <mergeCell ref="F633:G633"/>
    <mergeCell ref="H633:J633"/>
    <mergeCell ref="K633:L633"/>
    <mergeCell ref="A634:B634"/>
    <mergeCell ref="C634:D634"/>
    <mergeCell ref="F634:G634"/>
    <mergeCell ref="H634:J634"/>
    <mergeCell ref="K634:L634"/>
    <mergeCell ref="A631:B631"/>
    <mergeCell ref="C631:D631"/>
    <mergeCell ref="F631:G631"/>
    <mergeCell ref="H631:J631"/>
    <mergeCell ref="K631:L631"/>
    <mergeCell ref="A632:B632"/>
    <mergeCell ref="C632:D632"/>
    <mergeCell ref="F632:G632"/>
    <mergeCell ref="H632:J632"/>
    <mergeCell ref="K632:L632"/>
    <mergeCell ref="A629:B629"/>
    <mergeCell ref="C629:D629"/>
    <mergeCell ref="F629:G629"/>
    <mergeCell ref="H629:J629"/>
    <mergeCell ref="K629:L629"/>
    <mergeCell ref="A630:B630"/>
    <mergeCell ref="C630:D630"/>
    <mergeCell ref="F630:G630"/>
    <mergeCell ref="H630:J630"/>
    <mergeCell ref="K630:L630"/>
    <mergeCell ref="A627:B627"/>
    <mergeCell ref="C627:D627"/>
    <mergeCell ref="F627:G627"/>
    <mergeCell ref="H627:J627"/>
    <mergeCell ref="K627:L627"/>
    <mergeCell ref="A628:B628"/>
    <mergeCell ref="C628:D628"/>
    <mergeCell ref="F628:G628"/>
    <mergeCell ref="H628:J628"/>
    <mergeCell ref="K628:L628"/>
    <mergeCell ref="A625:B625"/>
    <mergeCell ref="C625:D625"/>
    <mergeCell ref="F625:G625"/>
    <mergeCell ref="H625:J625"/>
    <mergeCell ref="K625:L625"/>
    <mergeCell ref="A626:B626"/>
    <mergeCell ref="C626:D626"/>
    <mergeCell ref="F626:G626"/>
    <mergeCell ref="H626:J626"/>
    <mergeCell ref="K626:L626"/>
    <mergeCell ref="A623:B623"/>
    <mergeCell ref="C623:D623"/>
    <mergeCell ref="F623:G623"/>
    <mergeCell ref="H623:J623"/>
    <mergeCell ref="K623:L623"/>
    <mergeCell ref="A624:B624"/>
    <mergeCell ref="C624:D624"/>
    <mergeCell ref="F624:G624"/>
    <mergeCell ref="H624:J624"/>
    <mergeCell ref="K624:L624"/>
    <mergeCell ref="A621:B621"/>
    <mergeCell ref="C621:D621"/>
    <mergeCell ref="F621:G621"/>
    <mergeCell ref="H621:J621"/>
    <mergeCell ref="K621:L621"/>
    <mergeCell ref="A622:B622"/>
    <mergeCell ref="C622:D622"/>
    <mergeCell ref="F622:G622"/>
    <mergeCell ref="H622:J622"/>
    <mergeCell ref="K622:L622"/>
    <mergeCell ref="A619:B619"/>
    <mergeCell ref="C619:D619"/>
    <mergeCell ref="F619:G619"/>
    <mergeCell ref="H619:J619"/>
    <mergeCell ref="K619:L619"/>
    <mergeCell ref="A620:B620"/>
    <mergeCell ref="C620:D620"/>
    <mergeCell ref="F620:G620"/>
    <mergeCell ref="H620:J620"/>
    <mergeCell ref="K620:L620"/>
    <mergeCell ref="A617:B617"/>
    <mergeCell ref="C617:D617"/>
    <mergeCell ref="F617:G617"/>
    <mergeCell ref="H617:J617"/>
    <mergeCell ref="K617:L617"/>
    <mergeCell ref="A618:B618"/>
    <mergeCell ref="C618:D618"/>
    <mergeCell ref="F618:G618"/>
    <mergeCell ref="H618:J618"/>
    <mergeCell ref="K618:L618"/>
    <mergeCell ref="A615:B615"/>
    <mergeCell ref="C615:D615"/>
    <mergeCell ref="F615:G615"/>
    <mergeCell ref="H615:J615"/>
    <mergeCell ref="K615:L615"/>
    <mergeCell ref="A616:B616"/>
    <mergeCell ref="C616:D616"/>
    <mergeCell ref="F616:G616"/>
    <mergeCell ref="H616:J616"/>
    <mergeCell ref="K616:L616"/>
    <mergeCell ref="A613:B613"/>
    <mergeCell ref="C613:D613"/>
    <mergeCell ref="F613:G613"/>
    <mergeCell ref="H613:J613"/>
    <mergeCell ref="K613:L613"/>
    <mergeCell ref="A614:B614"/>
    <mergeCell ref="C614:D614"/>
    <mergeCell ref="F614:G614"/>
    <mergeCell ref="H614:J614"/>
    <mergeCell ref="K614:L614"/>
    <mergeCell ref="A611:B611"/>
    <mergeCell ref="C611:D611"/>
    <mergeCell ref="F611:G611"/>
    <mergeCell ref="H611:J611"/>
    <mergeCell ref="K611:L611"/>
    <mergeCell ref="A612:B612"/>
    <mergeCell ref="C612:D612"/>
    <mergeCell ref="F612:G612"/>
    <mergeCell ref="H612:J612"/>
    <mergeCell ref="K612:L612"/>
    <mergeCell ref="A609:B609"/>
    <mergeCell ref="C609:D609"/>
    <mergeCell ref="F609:G609"/>
    <mergeCell ref="H609:J609"/>
    <mergeCell ref="K609:L609"/>
    <mergeCell ref="A610:B610"/>
    <mergeCell ref="C610:D610"/>
    <mergeCell ref="F610:G610"/>
    <mergeCell ref="H610:J610"/>
    <mergeCell ref="K610:L610"/>
    <mergeCell ref="A607:B607"/>
    <mergeCell ref="C607:D607"/>
    <mergeCell ref="F607:G607"/>
    <mergeCell ref="H607:J607"/>
    <mergeCell ref="K607:L607"/>
    <mergeCell ref="A608:B608"/>
    <mergeCell ref="C608:D608"/>
    <mergeCell ref="F608:G608"/>
    <mergeCell ref="H608:J608"/>
    <mergeCell ref="K608:L608"/>
    <mergeCell ref="A605:B605"/>
    <mergeCell ref="C605:D605"/>
    <mergeCell ref="F605:G605"/>
    <mergeCell ref="H605:J605"/>
    <mergeCell ref="K605:L605"/>
    <mergeCell ref="A606:B606"/>
    <mergeCell ref="C606:D606"/>
    <mergeCell ref="F606:G606"/>
    <mergeCell ref="H606:J606"/>
    <mergeCell ref="K606:L606"/>
    <mergeCell ref="A603:B603"/>
    <mergeCell ref="C603:D603"/>
    <mergeCell ref="F603:G603"/>
    <mergeCell ref="H603:J603"/>
    <mergeCell ref="K603:L603"/>
    <mergeCell ref="A604:B604"/>
    <mergeCell ref="C604:D604"/>
    <mergeCell ref="F604:G604"/>
    <mergeCell ref="H604:J604"/>
    <mergeCell ref="K604:L604"/>
    <mergeCell ref="A601:B601"/>
    <mergeCell ref="C601:D601"/>
    <mergeCell ref="F601:G601"/>
    <mergeCell ref="H601:J601"/>
    <mergeCell ref="K601:L601"/>
    <mergeCell ref="A602:B602"/>
    <mergeCell ref="C602:D602"/>
    <mergeCell ref="F602:G602"/>
    <mergeCell ref="H602:J602"/>
    <mergeCell ref="K602:L602"/>
    <mergeCell ref="A599:B599"/>
    <mergeCell ref="C599:D599"/>
    <mergeCell ref="F599:G599"/>
    <mergeCell ref="H599:J599"/>
    <mergeCell ref="K599:L599"/>
    <mergeCell ref="A600:B600"/>
    <mergeCell ref="C600:D600"/>
    <mergeCell ref="F600:G600"/>
    <mergeCell ref="H600:J600"/>
    <mergeCell ref="K600:L600"/>
    <mergeCell ref="A597:B597"/>
    <mergeCell ref="C597:D597"/>
    <mergeCell ref="F597:G597"/>
    <mergeCell ref="H597:J597"/>
    <mergeCell ref="K597:L597"/>
    <mergeCell ref="A598:B598"/>
    <mergeCell ref="C598:D598"/>
    <mergeCell ref="F598:G598"/>
    <mergeCell ref="H598:J598"/>
    <mergeCell ref="K598:L598"/>
    <mergeCell ref="A595:B595"/>
    <mergeCell ref="C595:D595"/>
    <mergeCell ref="F595:G595"/>
    <mergeCell ref="H595:J595"/>
    <mergeCell ref="K595:L595"/>
    <mergeCell ref="A596:B596"/>
    <mergeCell ref="C596:D596"/>
    <mergeCell ref="F596:G596"/>
    <mergeCell ref="H596:J596"/>
    <mergeCell ref="K596:L596"/>
    <mergeCell ref="A593:B593"/>
    <mergeCell ref="C593:D593"/>
    <mergeCell ref="F593:G593"/>
    <mergeCell ref="H593:J593"/>
    <mergeCell ref="K593:L593"/>
    <mergeCell ref="A594:B594"/>
    <mergeCell ref="C594:D594"/>
    <mergeCell ref="F594:G594"/>
    <mergeCell ref="H594:J594"/>
    <mergeCell ref="K594:L594"/>
    <mergeCell ref="A591:B591"/>
    <mergeCell ref="C591:D591"/>
    <mergeCell ref="F591:G591"/>
    <mergeCell ref="H591:J591"/>
    <mergeCell ref="K591:L591"/>
    <mergeCell ref="A592:B592"/>
    <mergeCell ref="C592:D592"/>
    <mergeCell ref="F592:G592"/>
    <mergeCell ref="H592:J592"/>
    <mergeCell ref="K592:L592"/>
    <mergeCell ref="A589:B589"/>
    <mergeCell ref="C589:D589"/>
    <mergeCell ref="F589:G589"/>
    <mergeCell ref="H589:J589"/>
    <mergeCell ref="K589:L589"/>
    <mergeCell ref="A590:B590"/>
    <mergeCell ref="C590:D590"/>
    <mergeCell ref="F590:G590"/>
    <mergeCell ref="H590:J590"/>
    <mergeCell ref="K590:L590"/>
    <mergeCell ref="A587:B587"/>
    <mergeCell ref="C587:D587"/>
    <mergeCell ref="F587:G587"/>
    <mergeCell ref="H587:J587"/>
    <mergeCell ref="K587:L587"/>
    <mergeCell ref="A588:B588"/>
    <mergeCell ref="C588:D588"/>
    <mergeCell ref="F588:G588"/>
    <mergeCell ref="H588:J588"/>
    <mergeCell ref="K588:L588"/>
    <mergeCell ref="A585:B585"/>
    <mergeCell ref="C585:D585"/>
    <mergeCell ref="F585:G585"/>
    <mergeCell ref="H585:J585"/>
    <mergeCell ref="K585:L585"/>
    <mergeCell ref="A586:B586"/>
    <mergeCell ref="C586:D586"/>
    <mergeCell ref="F586:G586"/>
    <mergeCell ref="H586:J586"/>
    <mergeCell ref="K586:L586"/>
    <mergeCell ref="A583:B583"/>
    <mergeCell ref="C583:D583"/>
    <mergeCell ref="F583:G583"/>
    <mergeCell ref="H583:J583"/>
    <mergeCell ref="K583:L583"/>
    <mergeCell ref="A584:B584"/>
    <mergeCell ref="C584:D584"/>
    <mergeCell ref="F584:G584"/>
    <mergeCell ref="H584:J584"/>
    <mergeCell ref="K584:L584"/>
    <mergeCell ref="A581:B581"/>
    <mergeCell ref="C581:D581"/>
    <mergeCell ref="F581:G581"/>
    <mergeCell ref="H581:J581"/>
    <mergeCell ref="K581:L581"/>
    <mergeCell ref="A582:B582"/>
    <mergeCell ref="C582:D582"/>
    <mergeCell ref="F582:G582"/>
    <mergeCell ref="H582:J582"/>
    <mergeCell ref="K582:L582"/>
    <mergeCell ref="A579:B579"/>
    <mergeCell ref="C579:D579"/>
    <mergeCell ref="F579:G579"/>
    <mergeCell ref="H579:J579"/>
    <mergeCell ref="K579:L579"/>
    <mergeCell ref="A580:B580"/>
    <mergeCell ref="C580:D580"/>
    <mergeCell ref="F580:G580"/>
    <mergeCell ref="H580:J580"/>
    <mergeCell ref="K580:L580"/>
    <mergeCell ref="A577:B577"/>
    <mergeCell ref="C577:D577"/>
    <mergeCell ref="F577:G577"/>
    <mergeCell ref="H577:J577"/>
    <mergeCell ref="K577:L577"/>
    <mergeCell ref="A578:B578"/>
    <mergeCell ref="C578:D578"/>
    <mergeCell ref="F578:G578"/>
    <mergeCell ref="H578:J578"/>
    <mergeCell ref="K578:L578"/>
    <mergeCell ref="A575:B575"/>
    <mergeCell ref="C575:D575"/>
    <mergeCell ref="F575:G575"/>
    <mergeCell ref="H575:J575"/>
    <mergeCell ref="K575:L575"/>
    <mergeCell ref="A576:B576"/>
    <mergeCell ref="C576:D576"/>
    <mergeCell ref="F576:G576"/>
    <mergeCell ref="H576:J576"/>
    <mergeCell ref="K576:L576"/>
    <mergeCell ref="A573:B573"/>
    <mergeCell ref="C573:D573"/>
    <mergeCell ref="F573:G573"/>
    <mergeCell ref="H573:J573"/>
    <mergeCell ref="K573:L573"/>
    <mergeCell ref="A574:B574"/>
    <mergeCell ref="C574:D574"/>
    <mergeCell ref="F574:G574"/>
    <mergeCell ref="H574:J574"/>
    <mergeCell ref="K574:L574"/>
    <mergeCell ref="A571:B571"/>
    <mergeCell ref="C571:D571"/>
    <mergeCell ref="F571:G571"/>
    <mergeCell ref="H571:J571"/>
    <mergeCell ref="K571:L571"/>
    <mergeCell ref="A572:B572"/>
    <mergeCell ref="C572:D572"/>
    <mergeCell ref="F572:G572"/>
    <mergeCell ref="H572:J572"/>
    <mergeCell ref="K572:L572"/>
    <mergeCell ref="A569:B569"/>
    <mergeCell ref="C569:D569"/>
    <mergeCell ref="F569:G569"/>
    <mergeCell ref="H569:J569"/>
    <mergeCell ref="K569:L569"/>
    <mergeCell ref="A570:B570"/>
    <mergeCell ref="C570:D570"/>
    <mergeCell ref="F570:G570"/>
    <mergeCell ref="H570:J570"/>
    <mergeCell ref="K570:L570"/>
    <mergeCell ref="A567:B567"/>
    <mergeCell ref="C567:D567"/>
    <mergeCell ref="F567:G567"/>
    <mergeCell ref="H567:J567"/>
    <mergeCell ref="K567:L567"/>
    <mergeCell ref="A568:B568"/>
    <mergeCell ref="C568:D568"/>
    <mergeCell ref="F568:G568"/>
    <mergeCell ref="H568:J568"/>
    <mergeCell ref="K568:L568"/>
    <mergeCell ref="A565:B565"/>
    <mergeCell ref="C565:D565"/>
    <mergeCell ref="F565:G565"/>
    <mergeCell ref="H565:J565"/>
    <mergeCell ref="K565:L565"/>
    <mergeCell ref="A566:B566"/>
    <mergeCell ref="C566:D566"/>
    <mergeCell ref="F566:G566"/>
    <mergeCell ref="H566:J566"/>
    <mergeCell ref="K566:L566"/>
    <mergeCell ref="A563:B563"/>
    <mergeCell ref="C563:D563"/>
    <mergeCell ref="F563:G563"/>
    <mergeCell ref="H563:J563"/>
    <mergeCell ref="K563:L563"/>
    <mergeCell ref="A564:B564"/>
    <mergeCell ref="C564:D564"/>
    <mergeCell ref="F564:G564"/>
    <mergeCell ref="H564:J564"/>
    <mergeCell ref="K564:L564"/>
    <mergeCell ref="A561:B561"/>
    <mergeCell ref="C561:D561"/>
    <mergeCell ref="F561:G561"/>
    <mergeCell ref="H561:J561"/>
    <mergeCell ref="K561:L561"/>
    <mergeCell ref="A562:B562"/>
    <mergeCell ref="C562:D562"/>
    <mergeCell ref="F562:G562"/>
    <mergeCell ref="H562:J562"/>
    <mergeCell ref="K562:L562"/>
    <mergeCell ref="A559:B559"/>
    <mergeCell ref="C559:D559"/>
    <mergeCell ref="F559:G559"/>
    <mergeCell ref="H559:J559"/>
    <mergeCell ref="K559:L559"/>
    <mergeCell ref="A560:B560"/>
    <mergeCell ref="C560:D560"/>
    <mergeCell ref="F560:G560"/>
    <mergeCell ref="H560:J560"/>
    <mergeCell ref="K560:L560"/>
    <mergeCell ref="A557:B557"/>
    <mergeCell ref="C557:D557"/>
    <mergeCell ref="F557:G557"/>
    <mergeCell ref="H557:J557"/>
    <mergeCell ref="K557:L557"/>
    <mergeCell ref="A558:B558"/>
    <mergeCell ref="C558:D558"/>
    <mergeCell ref="F558:G558"/>
    <mergeCell ref="H558:J558"/>
    <mergeCell ref="K558:L558"/>
    <mergeCell ref="A555:B555"/>
    <mergeCell ref="C555:D555"/>
    <mergeCell ref="F555:G555"/>
    <mergeCell ref="H555:J555"/>
    <mergeCell ref="K555:L555"/>
    <mergeCell ref="A556:B556"/>
    <mergeCell ref="C556:D556"/>
    <mergeCell ref="F556:G556"/>
    <mergeCell ref="H556:J556"/>
    <mergeCell ref="K556:L556"/>
    <mergeCell ref="A553:B553"/>
    <mergeCell ref="C553:D553"/>
    <mergeCell ref="F553:G553"/>
    <mergeCell ref="H553:J553"/>
    <mergeCell ref="K553:L553"/>
    <mergeCell ref="A554:B554"/>
    <mergeCell ref="C554:D554"/>
    <mergeCell ref="F554:G554"/>
    <mergeCell ref="H554:J554"/>
    <mergeCell ref="K554:L554"/>
    <mergeCell ref="A551:B551"/>
    <mergeCell ref="C551:D551"/>
    <mergeCell ref="F551:G551"/>
    <mergeCell ref="H551:J551"/>
    <mergeCell ref="K551:L551"/>
    <mergeCell ref="A552:B552"/>
    <mergeCell ref="C552:D552"/>
    <mergeCell ref="F552:G552"/>
    <mergeCell ref="H552:J552"/>
    <mergeCell ref="K552:L552"/>
    <mergeCell ref="A549:B549"/>
    <mergeCell ref="C549:D549"/>
    <mergeCell ref="F549:G549"/>
    <mergeCell ref="H549:J549"/>
    <mergeCell ref="K549:L549"/>
    <mergeCell ref="A550:B550"/>
    <mergeCell ref="C550:D550"/>
    <mergeCell ref="F550:G550"/>
    <mergeCell ref="H550:J550"/>
    <mergeCell ref="K550:L550"/>
    <mergeCell ref="A547:B547"/>
    <mergeCell ref="C547:D547"/>
    <mergeCell ref="F547:G547"/>
    <mergeCell ref="H547:J547"/>
    <mergeCell ref="K547:L547"/>
    <mergeCell ref="A548:B548"/>
    <mergeCell ref="C548:D548"/>
    <mergeCell ref="F548:G548"/>
    <mergeCell ref="H548:J548"/>
    <mergeCell ref="K548:L548"/>
    <mergeCell ref="A545:B545"/>
    <mergeCell ref="C545:D545"/>
    <mergeCell ref="F545:G545"/>
    <mergeCell ref="H545:J545"/>
    <mergeCell ref="K545:L545"/>
    <mergeCell ref="A546:B546"/>
    <mergeCell ref="C546:D546"/>
    <mergeCell ref="F546:G546"/>
    <mergeCell ref="H546:J546"/>
    <mergeCell ref="K546:L546"/>
    <mergeCell ref="A543:B543"/>
    <mergeCell ref="C543:D543"/>
    <mergeCell ref="F543:G543"/>
    <mergeCell ref="H543:J543"/>
    <mergeCell ref="K543:L543"/>
    <mergeCell ref="A544:B544"/>
    <mergeCell ref="C544:D544"/>
    <mergeCell ref="F544:G544"/>
    <mergeCell ref="H544:J544"/>
    <mergeCell ref="K544:L544"/>
    <mergeCell ref="A541:B541"/>
    <mergeCell ref="C541:D541"/>
    <mergeCell ref="F541:G541"/>
    <mergeCell ref="H541:J541"/>
    <mergeCell ref="K541:L541"/>
    <mergeCell ref="A542:B542"/>
    <mergeCell ref="C542:D542"/>
    <mergeCell ref="F542:G542"/>
    <mergeCell ref="H542:J542"/>
    <mergeCell ref="K542:L542"/>
    <mergeCell ref="A539:B539"/>
    <mergeCell ref="C539:D539"/>
    <mergeCell ref="F539:G539"/>
    <mergeCell ref="H539:J539"/>
    <mergeCell ref="K539:L539"/>
    <mergeCell ref="A540:B540"/>
    <mergeCell ref="C540:D540"/>
    <mergeCell ref="F540:G540"/>
    <mergeCell ref="H540:J540"/>
    <mergeCell ref="K540:L540"/>
    <mergeCell ref="A537:B537"/>
    <mergeCell ref="C537:D537"/>
    <mergeCell ref="F537:G537"/>
    <mergeCell ref="H537:J537"/>
    <mergeCell ref="K537:L537"/>
    <mergeCell ref="A538:B538"/>
    <mergeCell ref="C538:D538"/>
    <mergeCell ref="F538:G538"/>
    <mergeCell ref="H538:J538"/>
    <mergeCell ref="K538:L538"/>
    <mergeCell ref="A535:B535"/>
    <mergeCell ref="C535:D535"/>
    <mergeCell ref="F535:G535"/>
    <mergeCell ref="H535:J535"/>
    <mergeCell ref="K535:L535"/>
    <mergeCell ref="A536:B536"/>
    <mergeCell ref="C536:D536"/>
    <mergeCell ref="F536:G536"/>
    <mergeCell ref="H536:J536"/>
    <mergeCell ref="K536:L536"/>
    <mergeCell ref="A533:B533"/>
    <mergeCell ref="C533:D533"/>
    <mergeCell ref="F533:G533"/>
    <mergeCell ref="H533:J533"/>
    <mergeCell ref="K533:L533"/>
    <mergeCell ref="A534:B534"/>
    <mergeCell ref="C534:D534"/>
    <mergeCell ref="F534:G534"/>
    <mergeCell ref="H534:J534"/>
    <mergeCell ref="K534:L534"/>
    <mergeCell ref="A531:B531"/>
    <mergeCell ref="C531:D531"/>
    <mergeCell ref="F531:G531"/>
    <mergeCell ref="H531:J531"/>
    <mergeCell ref="K531:L531"/>
    <mergeCell ref="A532:B532"/>
    <mergeCell ref="C532:D532"/>
    <mergeCell ref="F532:G532"/>
    <mergeCell ref="H532:J532"/>
    <mergeCell ref="K532:L532"/>
    <mergeCell ref="A529:B529"/>
    <mergeCell ref="C529:D529"/>
    <mergeCell ref="F529:G529"/>
    <mergeCell ref="H529:J529"/>
    <mergeCell ref="K529:L529"/>
    <mergeCell ref="A530:B530"/>
    <mergeCell ref="C530:D530"/>
    <mergeCell ref="F530:G530"/>
    <mergeCell ref="H530:J530"/>
    <mergeCell ref="K530:L530"/>
    <mergeCell ref="A527:B527"/>
    <mergeCell ref="C527:D527"/>
    <mergeCell ref="F527:G527"/>
    <mergeCell ref="H527:J527"/>
    <mergeCell ref="K527:L527"/>
    <mergeCell ref="A528:B528"/>
    <mergeCell ref="C528:D528"/>
    <mergeCell ref="F528:G528"/>
    <mergeCell ref="H528:J528"/>
    <mergeCell ref="K528:L528"/>
    <mergeCell ref="A525:B525"/>
    <mergeCell ref="C525:D525"/>
    <mergeCell ref="F525:G525"/>
    <mergeCell ref="H525:J525"/>
    <mergeCell ref="K525:L525"/>
    <mergeCell ref="A526:B526"/>
    <mergeCell ref="C526:D526"/>
    <mergeCell ref="F526:G526"/>
    <mergeCell ref="H526:J526"/>
    <mergeCell ref="K526:L526"/>
    <mergeCell ref="A523:B523"/>
    <mergeCell ref="C523:D523"/>
    <mergeCell ref="F523:G523"/>
    <mergeCell ref="H523:J523"/>
    <mergeCell ref="K523:L523"/>
    <mergeCell ref="A524:B524"/>
    <mergeCell ref="C524:D524"/>
    <mergeCell ref="F524:G524"/>
    <mergeCell ref="H524:J524"/>
    <mergeCell ref="K524:L524"/>
    <mergeCell ref="A521:B521"/>
    <mergeCell ref="C521:D521"/>
    <mergeCell ref="F521:G521"/>
    <mergeCell ref="H521:J521"/>
    <mergeCell ref="K521:L521"/>
    <mergeCell ref="A522:B522"/>
    <mergeCell ref="C522:D522"/>
    <mergeCell ref="F522:G522"/>
    <mergeCell ref="H522:J522"/>
    <mergeCell ref="K522:L522"/>
    <mergeCell ref="A519:B519"/>
    <mergeCell ref="C519:D519"/>
    <mergeCell ref="F519:G519"/>
    <mergeCell ref="H519:J519"/>
    <mergeCell ref="K519:L519"/>
    <mergeCell ref="A520:B520"/>
    <mergeCell ref="C520:D520"/>
    <mergeCell ref="F520:G520"/>
    <mergeCell ref="H520:J520"/>
    <mergeCell ref="K520:L520"/>
    <mergeCell ref="A517:B517"/>
    <mergeCell ref="C517:D517"/>
    <mergeCell ref="F517:G517"/>
    <mergeCell ref="H517:J517"/>
    <mergeCell ref="K517:L517"/>
    <mergeCell ref="A518:B518"/>
    <mergeCell ref="C518:D518"/>
    <mergeCell ref="F518:G518"/>
    <mergeCell ref="H518:J518"/>
    <mergeCell ref="K518:L518"/>
    <mergeCell ref="A515:B515"/>
    <mergeCell ref="C515:D515"/>
    <mergeCell ref="F515:G515"/>
    <mergeCell ref="H515:J515"/>
    <mergeCell ref="K515:L515"/>
    <mergeCell ref="A516:B516"/>
    <mergeCell ref="C516:D516"/>
    <mergeCell ref="F516:G516"/>
    <mergeCell ref="H516:J516"/>
    <mergeCell ref="K516:L516"/>
    <mergeCell ref="A513:B513"/>
    <mergeCell ref="C513:D513"/>
    <mergeCell ref="F513:G513"/>
    <mergeCell ref="H513:J513"/>
    <mergeCell ref="K513:L513"/>
    <mergeCell ref="A514:B514"/>
    <mergeCell ref="C514:D514"/>
    <mergeCell ref="F514:G514"/>
    <mergeCell ref="H514:J514"/>
    <mergeCell ref="K514:L514"/>
    <mergeCell ref="A511:B511"/>
    <mergeCell ref="C511:D511"/>
    <mergeCell ref="F511:G511"/>
    <mergeCell ref="H511:J511"/>
    <mergeCell ref="K511:L511"/>
    <mergeCell ref="A512:B512"/>
    <mergeCell ref="C512:D512"/>
    <mergeCell ref="F512:G512"/>
    <mergeCell ref="H512:J512"/>
    <mergeCell ref="K512:L512"/>
    <mergeCell ref="A509:B509"/>
    <mergeCell ref="C509:D509"/>
    <mergeCell ref="F509:G509"/>
    <mergeCell ref="H509:J509"/>
    <mergeCell ref="K509:L509"/>
    <mergeCell ref="A510:B510"/>
    <mergeCell ref="C510:D510"/>
    <mergeCell ref="F510:G510"/>
    <mergeCell ref="H510:J510"/>
    <mergeCell ref="K510:L510"/>
    <mergeCell ref="A507:B507"/>
    <mergeCell ref="C507:D507"/>
    <mergeCell ref="F507:G507"/>
    <mergeCell ref="H507:J507"/>
    <mergeCell ref="K507:L507"/>
    <mergeCell ref="A508:B508"/>
    <mergeCell ref="C508:D508"/>
    <mergeCell ref="F508:G508"/>
    <mergeCell ref="H508:J508"/>
    <mergeCell ref="K508:L508"/>
    <mergeCell ref="A505:B505"/>
    <mergeCell ref="C505:D505"/>
    <mergeCell ref="F505:G505"/>
    <mergeCell ref="H505:J505"/>
    <mergeCell ref="K505:L505"/>
    <mergeCell ref="A506:B506"/>
    <mergeCell ref="C506:D506"/>
    <mergeCell ref="F506:G506"/>
    <mergeCell ref="H506:J506"/>
    <mergeCell ref="K506:L506"/>
    <mergeCell ref="A503:B503"/>
    <mergeCell ref="C503:D503"/>
    <mergeCell ref="F503:G503"/>
    <mergeCell ref="H503:J503"/>
    <mergeCell ref="K503:L503"/>
    <mergeCell ref="A504:B504"/>
    <mergeCell ref="C504:D504"/>
    <mergeCell ref="F504:G504"/>
    <mergeCell ref="H504:J504"/>
    <mergeCell ref="K504:L504"/>
    <mergeCell ref="A501:B501"/>
    <mergeCell ref="C501:D501"/>
    <mergeCell ref="F501:G501"/>
    <mergeCell ref="H501:J501"/>
    <mergeCell ref="K501:L501"/>
    <mergeCell ref="A502:B502"/>
    <mergeCell ref="C502:D502"/>
    <mergeCell ref="F502:G502"/>
    <mergeCell ref="H502:J502"/>
    <mergeCell ref="K502:L502"/>
    <mergeCell ref="A499:B499"/>
    <mergeCell ref="C499:D499"/>
    <mergeCell ref="F499:G499"/>
    <mergeCell ref="H499:J499"/>
    <mergeCell ref="K499:L499"/>
    <mergeCell ref="A500:B500"/>
    <mergeCell ref="C500:D500"/>
    <mergeCell ref="F500:G500"/>
    <mergeCell ref="H500:J500"/>
    <mergeCell ref="K500:L500"/>
    <mergeCell ref="A497:B497"/>
    <mergeCell ref="C497:D497"/>
    <mergeCell ref="F497:G497"/>
    <mergeCell ref="H497:J497"/>
    <mergeCell ref="K497:L497"/>
    <mergeCell ref="A498:B498"/>
    <mergeCell ref="C498:D498"/>
    <mergeCell ref="F498:G498"/>
    <mergeCell ref="H498:J498"/>
    <mergeCell ref="K498:L498"/>
    <mergeCell ref="A495:B495"/>
    <mergeCell ref="C495:D495"/>
    <mergeCell ref="F495:G495"/>
    <mergeCell ref="H495:J495"/>
    <mergeCell ref="K495:L495"/>
    <mergeCell ref="A496:B496"/>
    <mergeCell ref="C496:D496"/>
    <mergeCell ref="F496:G496"/>
    <mergeCell ref="H496:J496"/>
    <mergeCell ref="K496:L496"/>
    <mergeCell ref="A493:B493"/>
    <mergeCell ref="C493:D493"/>
    <mergeCell ref="F493:G493"/>
    <mergeCell ref="H493:J493"/>
    <mergeCell ref="K493:L493"/>
    <mergeCell ref="A494:B494"/>
    <mergeCell ref="C494:D494"/>
    <mergeCell ref="F494:G494"/>
    <mergeCell ref="H494:J494"/>
    <mergeCell ref="K494:L494"/>
    <mergeCell ref="A491:B491"/>
    <mergeCell ref="C491:D491"/>
    <mergeCell ref="F491:G491"/>
    <mergeCell ref="H491:J491"/>
    <mergeCell ref="K491:L491"/>
    <mergeCell ref="A492:B492"/>
    <mergeCell ref="C492:D492"/>
    <mergeCell ref="F492:G492"/>
    <mergeCell ref="H492:J492"/>
    <mergeCell ref="K492:L492"/>
    <mergeCell ref="A489:B489"/>
    <mergeCell ref="C489:D489"/>
    <mergeCell ref="F489:G489"/>
    <mergeCell ref="H489:J489"/>
    <mergeCell ref="K489:L489"/>
    <mergeCell ref="A490:B490"/>
    <mergeCell ref="C490:D490"/>
    <mergeCell ref="F490:G490"/>
    <mergeCell ref="H490:J490"/>
    <mergeCell ref="K490:L490"/>
    <mergeCell ref="A487:B487"/>
    <mergeCell ref="C487:D487"/>
    <mergeCell ref="F487:G487"/>
    <mergeCell ref="H487:J487"/>
    <mergeCell ref="K487:L487"/>
    <mergeCell ref="A488:B488"/>
    <mergeCell ref="C488:D488"/>
    <mergeCell ref="F488:G488"/>
    <mergeCell ref="H488:J488"/>
    <mergeCell ref="K488:L488"/>
    <mergeCell ref="A485:B485"/>
    <mergeCell ref="C485:D485"/>
    <mergeCell ref="F485:G485"/>
    <mergeCell ref="H485:J485"/>
    <mergeCell ref="K485:L485"/>
    <mergeCell ref="A486:B486"/>
    <mergeCell ref="C486:D486"/>
    <mergeCell ref="F486:G486"/>
    <mergeCell ref="H486:J486"/>
    <mergeCell ref="K486:L486"/>
    <mergeCell ref="A483:B483"/>
    <mergeCell ref="C483:D483"/>
    <mergeCell ref="F483:G483"/>
    <mergeCell ref="H483:J483"/>
    <mergeCell ref="K483:L483"/>
    <mergeCell ref="A484:B484"/>
    <mergeCell ref="C484:D484"/>
    <mergeCell ref="F484:G484"/>
    <mergeCell ref="H484:J484"/>
    <mergeCell ref="K484:L484"/>
    <mergeCell ref="A481:B481"/>
    <mergeCell ref="C481:D481"/>
    <mergeCell ref="F481:G481"/>
    <mergeCell ref="H481:J481"/>
    <mergeCell ref="K481:L481"/>
    <mergeCell ref="A482:B482"/>
    <mergeCell ref="C482:D482"/>
    <mergeCell ref="F482:G482"/>
    <mergeCell ref="H482:J482"/>
    <mergeCell ref="K482:L482"/>
    <mergeCell ref="A479:B479"/>
    <mergeCell ref="C479:D479"/>
    <mergeCell ref="F479:G479"/>
    <mergeCell ref="H479:J479"/>
    <mergeCell ref="K479:L479"/>
    <mergeCell ref="A480:B480"/>
    <mergeCell ref="C480:D480"/>
    <mergeCell ref="F480:G480"/>
    <mergeCell ref="H480:J480"/>
    <mergeCell ref="K480:L480"/>
    <mergeCell ref="A477:B477"/>
    <mergeCell ref="C477:D477"/>
    <mergeCell ref="F477:G477"/>
    <mergeCell ref="H477:J477"/>
    <mergeCell ref="K477:L477"/>
    <mergeCell ref="A478:B478"/>
    <mergeCell ref="C478:D478"/>
    <mergeCell ref="F478:G478"/>
    <mergeCell ref="H478:J478"/>
    <mergeCell ref="K478:L478"/>
    <mergeCell ref="A475:B475"/>
    <mergeCell ref="C475:D475"/>
    <mergeCell ref="F475:G475"/>
    <mergeCell ref="H475:J475"/>
    <mergeCell ref="K475:L475"/>
    <mergeCell ref="A476:B476"/>
    <mergeCell ref="C476:D476"/>
    <mergeCell ref="F476:G476"/>
    <mergeCell ref="H476:J476"/>
    <mergeCell ref="K476:L476"/>
    <mergeCell ref="A473:B473"/>
    <mergeCell ref="C473:D473"/>
    <mergeCell ref="F473:G473"/>
    <mergeCell ref="H473:J473"/>
    <mergeCell ref="K473:L473"/>
    <mergeCell ref="A474:B474"/>
    <mergeCell ref="C474:D474"/>
    <mergeCell ref="F474:G474"/>
    <mergeCell ref="H474:J474"/>
    <mergeCell ref="K474:L474"/>
    <mergeCell ref="A471:B471"/>
    <mergeCell ref="C471:D471"/>
    <mergeCell ref="F471:G471"/>
    <mergeCell ref="H471:J471"/>
    <mergeCell ref="K471:L471"/>
    <mergeCell ref="A472:B472"/>
    <mergeCell ref="C472:D472"/>
    <mergeCell ref="F472:G472"/>
    <mergeCell ref="H472:J472"/>
    <mergeCell ref="K472:L472"/>
    <mergeCell ref="A469:B469"/>
    <mergeCell ref="C469:D469"/>
    <mergeCell ref="F469:G469"/>
    <mergeCell ref="H469:J469"/>
    <mergeCell ref="K469:L469"/>
    <mergeCell ref="A470:B470"/>
    <mergeCell ref="C470:D470"/>
    <mergeCell ref="F470:G470"/>
    <mergeCell ref="H470:J470"/>
    <mergeCell ref="K470:L470"/>
    <mergeCell ref="A467:B467"/>
    <mergeCell ref="C467:D467"/>
    <mergeCell ref="F467:G467"/>
    <mergeCell ref="H467:J467"/>
    <mergeCell ref="K467:L467"/>
    <mergeCell ref="A468:B468"/>
    <mergeCell ref="C468:D468"/>
    <mergeCell ref="F468:G468"/>
    <mergeCell ref="H468:J468"/>
    <mergeCell ref="K468:L468"/>
    <mergeCell ref="A465:B465"/>
    <mergeCell ref="C465:D465"/>
    <mergeCell ref="F465:G465"/>
    <mergeCell ref="H465:J465"/>
    <mergeCell ref="K465:L465"/>
    <mergeCell ref="A466:B466"/>
    <mergeCell ref="C466:D466"/>
    <mergeCell ref="F466:G466"/>
    <mergeCell ref="H466:J466"/>
    <mergeCell ref="K466:L466"/>
    <mergeCell ref="A463:B463"/>
    <mergeCell ref="C463:D463"/>
    <mergeCell ref="F463:G463"/>
    <mergeCell ref="H463:J463"/>
    <mergeCell ref="K463:L463"/>
    <mergeCell ref="A464:B464"/>
    <mergeCell ref="C464:D464"/>
    <mergeCell ref="F464:G464"/>
    <mergeCell ref="H464:J464"/>
    <mergeCell ref="K464:L464"/>
    <mergeCell ref="A461:B461"/>
    <mergeCell ref="C461:D461"/>
    <mergeCell ref="F461:G461"/>
    <mergeCell ref="H461:J461"/>
    <mergeCell ref="K461:L461"/>
    <mergeCell ref="A462:B462"/>
    <mergeCell ref="C462:D462"/>
    <mergeCell ref="F462:G462"/>
    <mergeCell ref="H462:J462"/>
    <mergeCell ref="K462:L462"/>
    <mergeCell ref="A459:B459"/>
    <mergeCell ref="C459:D459"/>
    <mergeCell ref="F459:G459"/>
    <mergeCell ref="H459:J459"/>
    <mergeCell ref="K459:L459"/>
    <mergeCell ref="A460:B460"/>
    <mergeCell ref="C460:D460"/>
    <mergeCell ref="F460:G460"/>
    <mergeCell ref="H460:J460"/>
    <mergeCell ref="K460:L460"/>
    <mergeCell ref="A457:B457"/>
    <mergeCell ref="C457:D457"/>
    <mergeCell ref="F457:G457"/>
    <mergeCell ref="H457:J457"/>
    <mergeCell ref="K457:L457"/>
    <mergeCell ref="A458:B458"/>
    <mergeCell ref="C458:D458"/>
    <mergeCell ref="F458:G458"/>
    <mergeCell ref="H458:J458"/>
    <mergeCell ref="K458:L458"/>
    <mergeCell ref="A455:B455"/>
    <mergeCell ref="C455:D455"/>
    <mergeCell ref="F455:G455"/>
    <mergeCell ref="H455:J455"/>
    <mergeCell ref="K455:L455"/>
    <mergeCell ref="A456:B456"/>
    <mergeCell ref="C456:D456"/>
    <mergeCell ref="F456:G456"/>
    <mergeCell ref="H456:J456"/>
    <mergeCell ref="K456:L456"/>
    <mergeCell ref="A453:B453"/>
    <mergeCell ref="C453:D453"/>
    <mergeCell ref="F453:G453"/>
    <mergeCell ref="H453:J453"/>
    <mergeCell ref="K453:L453"/>
    <mergeCell ref="A454:B454"/>
    <mergeCell ref="C454:D454"/>
    <mergeCell ref="F454:G454"/>
    <mergeCell ref="H454:J454"/>
    <mergeCell ref="K454:L454"/>
    <mergeCell ref="A451:B451"/>
    <mergeCell ref="C451:D451"/>
    <mergeCell ref="F451:G451"/>
    <mergeCell ref="H451:J451"/>
    <mergeCell ref="K451:L451"/>
    <mergeCell ref="A452:B452"/>
    <mergeCell ref="C452:D452"/>
    <mergeCell ref="F452:G452"/>
    <mergeCell ref="H452:J452"/>
    <mergeCell ref="K452:L452"/>
    <mergeCell ref="A449:B449"/>
    <mergeCell ref="C449:D449"/>
    <mergeCell ref="F449:G449"/>
    <mergeCell ref="H449:J449"/>
    <mergeCell ref="K449:L449"/>
    <mergeCell ref="A450:B450"/>
    <mergeCell ref="C450:D450"/>
    <mergeCell ref="F450:G450"/>
    <mergeCell ref="H450:J450"/>
    <mergeCell ref="K450:L450"/>
    <mergeCell ref="A447:B447"/>
    <mergeCell ref="C447:D447"/>
    <mergeCell ref="F447:G447"/>
    <mergeCell ref="H447:J447"/>
    <mergeCell ref="K447:L447"/>
    <mergeCell ref="A448:B448"/>
    <mergeCell ref="C448:D448"/>
    <mergeCell ref="F448:G448"/>
    <mergeCell ref="H448:J448"/>
    <mergeCell ref="K448:L448"/>
    <mergeCell ref="A445:B445"/>
    <mergeCell ref="C445:D445"/>
    <mergeCell ref="F445:G445"/>
    <mergeCell ref="H445:J445"/>
    <mergeCell ref="K445:L445"/>
    <mergeCell ref="A446:B446"/>
    <mergeCell ref="C446:D446"/>
    <mergeCell ref="F446:G446"/>
    <mergeCell ref="H446:J446"/>
    <mergeCell ref="K446:L446"/>
    <mergeCell ref="A443:B443"/>
    <mergeCell ref="C443:D443"/>
    <mergeCell ref="F443:G443"/>
    <mergeCell ref="H443:J443"/>
    <mergeCell ref="K443:L443"/>
    <mergeCell ref="A444:B444"/>
    <mergeCell ref="C444:D444"/>
    <mergeCell ref="F444:G444"/>
    <mergeCell ref="H444:J444"/>
    <mergeCell ref="K444:L444"/>
    <mergeCell ref="A441:B441"/>
    <mergeCell ref="C441:D441"/>
    <mergeCell ref="F441:G441"/>
    <mergeCell ref="H441:J441"/>
    <mergeCell ref="K441:L441"/>
    <mergeCell ref="A442:B442"/>
    <mergeCell ref="C442:D442"/>
    <mergeCell ref="F442:G442"/>
    <mergeCell ref="H442:J442"/>
    <mergeCell ref="K442:L442"/>
    <mergeCell ref="A439:B439"/>
    <mergeCell ref="C439:D439"/>
    <mergeCell ref="F439:G439"/>
    <mergeCell ref="H439:J439"/>
    <mergeCell ref="K439:L439"/>
    <mergeCell ref="A440:B440"/>
    <mergeCell ref="C440:D440"/>
    <mergeCell ref="F440:G440"/>
    <mergeCell ref="H440:J440"/>
    <mergeCell ref="K440:L440"/>
    <mergeCell ref="A437:B437"/>
    <mergeCell ref="C437:D437"/>
    <mergeCell ref="F437:G437"/>
    <mergeCell ref="H437:J437"/>
    <mergeCell ref="K437:L437"/>
    <mergeCell ref="A438:B438"/>
    <mergeCell ref="C438:D438"/>
    <mergeCell ref="F438:G438"/>
    <mergeCell ref="H438:J438"/>
    <mergeCell ref="K438:L438"/>
    <mergeCell ref="A435:B435"/>
    <mergeCell ref="C435:D435"/>
    <mergeCell ref="F435:G435"/>
    <mergeCell ref="H435:J435"/>
    <mergeCell ref="K435:L435"/>
    <mergeCell ref="A436:B436"/>
    <mergeCell ref="C436:D436"/>
    <mergeCell ref="F436:G436"/>
    <mergeCell ref="H436:J436"/>
    <mergeCell ref="K436:L436"/>
    <mergeCell ref="A433:B433"/>
    <mergeCell ref="C433:D433"/>
    <mergeCell ref="F433:G433"/>
    <mergeCell ref="H433:J433"/>
    <mergeCell ref="K433:L433"/>
    <mergeCell ref="A434:B434"/>
    <mergeCell ref="C434:D434"/>
    <mergeCell ref="F434:G434"/>
    <mergeCell ref="H434:J434"/>
    <mergeCell ref="K434:L434"/>
    <mergeCell ref="A431:B431"/>
    <mergeCell ref="C431:D431"/>
    <mergeCell ref="F431:G431"/>
    <mergeCell ref="H431:J431"/>
    <mergeCell ref="K431:L431"/>
    <mergeCell ref="A432:B432"/>
    <mergeCell ref="C432:D432"/>
    <mergeCell ref="F432:G432"/>
    <mergeCell ref="H432:J432"/>
    <mergeCell ref="K432:L432"/>
    <mergeCell ref="A429:B429"/>
    <mergeCell ref="C429:D429"/>
    <mergeCell ref="F429:G429"/>
    <mergeCell ref="H429:J429"/>
    <mergeCell ref="K429:L429"/>
    <mergeCell ref="A430:B430"/>
    <mergeCell ref="C430:D430"/>
    <mergeCell ref="F430:G430"/>
    <mergeCell ref="H430:J430"/>
    <mergeCell ref="K430:L430"/>
    <mergeCell ref="A427:B427"/>
    <mergeCell ref="C427:D427"/>
    <mergeCell ref="F427:G427"/>
    <mergeCell ref="H427:J427"/>
    <mergeCell ref="K427:L427"/>
    <mergeCell ref="A428:B428"/>
    <mergeCell ref="C428:D428"/>
    <mergeCell ref="F428:G428"/>
    <mergeCell ref="H428:J428"/>
    <mergeCell ref="K428:L428"/>
    <mergeCell ref="A425:B425"/>
    <mergeCell ref="C425:D425"/>
    <mergeCell ref="F425:G425"/>
    <mergeCell ref="H425:J425"/>
    <mergeCell ref="K425:L425"/>
    <mergeCell ref="A426:B426"/>
    <mergeCell ref="C426:D426"/>
    <mergeCell ref="F426:G426"/>
    <mergeCell ref="H426:J426"/>
    <mergeCell ref="K426:L426"/>
    <mergeCell ref="A423:B423"/>
    <mergeCell ref="C423:D423"/>
    <mergeCell ref="F423:G423"/>
    <mergeCell ref="H423:J423"/>
    <mergeCell ref="K423:L423"/>
    <mergeCell ref="A424:B424"/>
    <mergeCell ref="C424:D424"/>
    <mergeCell ref="F424:G424"/>
    <mergeCell ref="H424:J424"/>
    <mergeCell ref="K424:L424"/>
    <mergeCell ref="A421:B421"/>
    <mergeCell ref="C421:D421"/>
    <mergeCell ref="F421:G421"/>
    <mergeCell ref="H421:J421"/>
    <mergeCell ref="K421:L421"/>
    <mergeCell ref="A422:B422"/>
    <mergeCell ref="C422:D422"/>
    <mergeCell ref="F422:G422"/>
    <mergeCell ref="H422:J422"/>
    <mergeCell ref="K422:L422"/>
    <mergeCell ref="A419:B419"/>
    <mergeCell ref="C419:D419"/>
    <mergeCell ref="F419:G419"/>
    <mergeCell ref="H419:J419"/>
    <mergeCell ref="K419:L419"/>
    <mergeCell ref="A420:B420"/>
    <mergeCell ref="C420:D420"/>
    <mergeCell ref="F420:G420"/>
    <mergeCell ref="H420:J420"/>
    <mergeCell ref="K420:L420"/>
    <mergeCell ref="A417:B417"/>
    <mergeCell ref="C417:D417"/>
    <mergeCell ref="F417:G417"/>
    <mergeCell ref="H417:J417"/>
    <mergeCell ref="K417:L417"/>
    <mergeCell ref="A418:B418"/>
    <mergeCell ref="C418:D418"/>
    <mergeCell ref="F418:G418"/>
    <mergeCell ref="H418:J418"/>
    <mergeCell ref="K418:L418"/>
    <mergeCell ref="A415:B415"/>
    <mergeCell ref="C415:D415"/>
    <mergeCell ref="F415:G415"/>
    <mergeCell ref="H415:J415"/>
    <mergeCell ref="K415:L415"/>
    <mergeCell ref="A416:B416"/>
    <mergeCell ref="C416:D416"/>
    <mergeCell ref="F416:G416"/>
    <mergeCell ref="H416:J416"/>
    <mergeCell ref="K416:L416"/>
    <mergeCell ref="A413:B413"/>
    <mergeCell ref="C413:D413"/>
    <mergeCell ref="F413:G413"/>
    <mergeCell ref="H413:J413"/>
    <mergeCell ref="K413:L413"/>
    <mergeCell ref="A414:B414"/>
    <mergeCell ref="C414:D414"/>
    <mergeCell ref="F414:G414"/>
    <mergeCell ref="H414:J414"/>
    <mergeCell ref="K414:L414"/>
    <mergeCell ref="A411:B411"/>
    <mergeCell ref="C411:D411"/>
    <mergeCell ref="F411:G411"/>
    <mergeCell ref="H411:J411"/>
    <mergeCell ref="K411:L411"/>
    <mergeCell ref="A412:B412"/>
    <mergeCell ref="C412:D412"/>
    <mergeCell ref="F412:G412"/>
    <mergeCell ref="H412:J412"/>
    <mergeCell ref="K412:L412"/>
    <mergeCell ref="A409:B409"/>
    <mergeCell ref="C409:D409"/>
    <mergeCell ref="F409:G409"/>
    <mergeCell ref="H409:J409"/>
    <mergeCell ref="K409:L409"/>
    <mergeCell ref="A410:B410"/>
    <mergeCell ref="C410:D410"/>
    <mergeCell ref="F410:G410"/>
    <mergeCell ref="H410:J410"/>
    <mergeCell ref="K410:L410"/>
    <mergeCell ref="A407:B407"/>
    <mergeCell ref="C407:D407"/>
    <mergeCell ref="F407:G407"/>
    <mergeCell ref="H407:J407"/>
    <mergeCell ref="K407:L407"/>
    <mergeCell ref="A408:B408"/>
    <mergeCell ref="C408:D408"/>
    <mergeCell ref="F408:G408"/>
    <mergeCell ref="H408:J408"/>
    <mergeCell ref="K408:L408"/>
    <mergeCell ref="A405:B405"/>
    <mergeCell ref="C405:D405"/>
    <mergeCell ref="F405:G405"/>
    <mergeCell ref="H405:J405"/>
    <mergeCell ref="K405:L405"/>
    <mergeCell ref="A406:B406"/>
    <mergeCell ref="C406:D406"/>
    <mergeCell ref="F406:G406"/>
    <mergeCell ref="H406:J406"/>
    <mergeCell ref="K406:L406"/>
    <mergeCell ref="A403:B403"/>
    <mergeCell ref="C403:D403"/>
    <mergeCell ref="F403:G403"/>
    <mergeCell ref="H403:J403"/>
    <mergeCell ref="K403:L403"/>
    <mergeCell ref="A404:B404"/>
    <mergeCell ref="C404:D404"/>
    <mergeCell ref="F404:G404"/>
    <mergeCell ref="H404:J404"/>
    <mergeCell ref="K404:L404"/>
    <mergeCell ref="A401:B401"/>
    <mergeCell ref="C401:D401"/>
    <mergeCell ref="F401:G401"/>
    <mergeCell ref="H401:J401"/>
    <mergeCell ref="K401:L401"/>
    <mergeCell ref="A402:B402"/>
    <mergeCell ref="C402:D402"/>
    <mergeCell ref="F402:G402"/>
    <mergeCell ref="H402:J402"/>
    <mergeCell ref="K402:L402"/>
    <mergeCell ref="A399:B399"/>
    <mergeCell ref="C399:D399"/>
    <mergeCell ref="F399:G399"/>
    <mergeCell ref="H399:J399"/>
    <mergeCell ref="K399:L399"/>
    <mergeCell ref="A400:B400"/>
    <mergeCell ref="C400:D400"/>
    <mergeCell ref="F400:G400"/>
    <mergeCell ref="H400:J400"/>
    <mergeCell ref="K400:L400"/>
    <mergeCell ref="A397:B397"/>
    <mergeCell ref="C397:D397"/>
    <mergeCell ref="F397:G397"/>
    <mergeCell ref="H397:J397"/>
    <mergeCell ref="K397:L397"/>
    <mergeCell ref="A398:B398"/>
    <mergeCell ref="C398:D398"/>
    <mergeCell ref="F398:G398"/>
    <mergeCell ref="H398:J398"/>
    <mergeCell ref="K398:L398"/>
    <mergeCell ref="A395:B395"/>
    <mergeCell ref="C395:D395"/>
    <mergeCell ref="F395:G395"/>
    <mergeCell ref="H395:J395"/>
    <mergeCell ref="K395:L395"/>
    <mergeCell ref="A396:B396"/>
    <mergeCell ref="C396:D396"/>
    <mergeCell ref="F396:G396"/>
    <mergeCell ref="H396:J396"/>
    <mergeCell ref="K396:L396"/>
    <mergeCell ref="A393:B393"/>
    <mergeCell ref="C393:D393"/>
    <mergeCell ref="F393:G393"/>
    <mergeCell ref="H393:J393"/>
    <mergeCell ref="K393:L393"/>
    <mergeCell ref="A394:B394"/>
    <mergeCell ref="C394:D394"/>
    <mergeCell ref="F394:G394"/>
    <mergeCell ref="H394:J394"/>
    <mergeCell ref="K394:L394"/>
    <mergeCell ref="A391:B391"/>
    <mergeCell ref="C391:D391"/>
    <mergeCell ref="F391:G391"/>
    <mergeCell ref="H391:J391"/>
    <mergeCell ref="K391:L391"/>
    <mergeCell ref="A392:B392"/>
    <mergeCell ref="C392:D392"/>
    <mergeCell ref="F392:G392"/>
    <mergeCell ref="H392:J392"/>
    <mergeCell ref="K392:L392"/>
    <mergeCell ref="A389:B389"/>
    <mergeCell ref="C389:D389"/>
    <mergeCell ref="F389:G389"/>
    <mergeCell ref="H389:J389"/>
    <mergeCell ref="K389:L389"/>
    <mergeCell ref="A390:B390"/>
    <mergeCell ref="C390:D390"/>
    <mergeCell ref="F390:G390"/>
    <mergeCell ref="H390:J390"/>
    <mergeCell ref="K390:L390"/>
    <mergeCell ref="A387:B387"/>
    <mergeCell ref="C387:D387"/>
    <mergeCell ref="F387:G387"/>
    <mergeCell ref="H387:J387"/>
    <mergeCell ref="K387:L387"/>
    <mergeCell ref="A388:B388"/>
    <mergeCell ref="C388:D388"/>
    <mergeCell ref="F388:G388"/>
    <mergeCell ref="H388:J388"/>
    <mergeCell ref="K388:L388"/>
    <mergeCell ref="A385:B385"/>
    <mergeCell ref="C385:D385"/>
    <mergeCell ref="F385:G385"/>
    <mergeCell ref="H385:J385"/>
    <mergeCell ref="K385:L385"/>
    <mergeCell ref="A386:B386"/>
    <mergeCell ref="C386:D386"/>
    <mergeCell ref="F386:G386"/>
    <mergeCell ref="H386:J386"/>
    <mergeCell ref="K386:L386"/>
    <mergeCell ref="A383:B383"/>
    <mergeCell ref="C383:D383"/>
    <mergeCell ref="F383:G383"/>
    <mergeCell ref="H383:J383"/>
    <mergeCell ref="K383:L383"/>
    <mergeCell ref="A384:B384"/>
    <mergeCell ref="C384:D384"/>
    <mergeCell ref="F384:G384"/>
    <mergeCell ref="H384:J384"/>
    <mergeCell ref="K384:L384"/>
    <mergeCell ref="A381:B381"/>
    <mergeCell ref="C381:D381"/>
    <mergeCell ref="F381:G381"/>
    <mergeCell ref="H381:J381"/>
    <mergeCell ref="K381:L381"/>
    <mergeCell ref="A382:B382"/>
    <mergeCell ref="C382:D382"/>
    <mergeCell ref="F382:G382"/>
    <mergeCell ref="H382:J382"/>
    <mergeCell ref="K382:L382"/>
    <mergeCell ref="A379:B379"/>
    <mergeCell ref="C379:D379"/>
    <mergeCell ref="F379:G379"/>
    <mergeCell ref="H379:J379"/>
    <mergeCell ref="K379:L379"/>
    <mergeCell ref="A380:B380"/>
    <mergeCell ref="C380:D380"/>
    <mergeCell ref="F380:G380"/>
    <mergeCell ref="H380:J380"/>
    <mergeCell ref="K380:L380"/>
    <mergeCell ref="A377:B377"/>
    <mergeCell ref="C377:D377"/>
    <mergeCell ref="F377:G377"/>
    <mergeCell ref="H377:J377"/>
    <mergeCell ref="K377:L377"/>
    <mergeCell ref="A378:B378"/>
    <mergeCell ref="C378:D378"/>
    <mergeCell ref="F378:G378"/>
    <mergeCell ref="H378:J378"/>
    <mergeCell ref="K378:L378"/>
    <mergeCell ref="A375:B375"/>
    <mergeCell ref="C375:D375"/>
    <mergeCell ref="F375:G375"/>
    <mergeCell ref="H375:J375"/>
    <mergeCell ref="K375:L375"/>
    <mergeCell ref="A376:B376"/>
    <mergeCell ref="C376:D376"/>
    <mergeCell ref="F376:G376"/>
    <mergeCell ref="H376:J376"/>
    <mergeCell ref="K376:L376"/>
    <mergeCell ref="A373:B373"/>
    <mergeCell ref="C373:D373"/>
    <mergeCell ref="F373:G373"/>
    <mergeCell ref="H373:J373"/>
    <mergeCell ref="K373:L373"/>
    <mergeCell ref="A374:B374"/>
    <mergeCell ref="C374:D374"/>
    <mergeCell ref="F374:G374"/>
    <mergeCell ref="H374:J374"/>
    <mergeCell ref="K374:L374"/>
    <mergeCell ref="A371:B371"/>
    <mergeCell ref="C371:D371"/>
    <mergeCell ref="F371:G371"/>
    <mergeCell ref="H371:J371"/>
    <mergeCell ref="K371:L371"/>
    <mergeCell ref="A372:B372"/>
    <mergeCell ref="C372:D372"/>
    <mergeCell ref="F372:G372"/>
    <mergeCell ref="H372:J372"/>
    <mergeCell ref="K372:L372"/>
    <mergeCell ref="A369:B369"/>
    <mergeCell ref="C369:D369"/>
    <mergeCell ref="F369:G369"/>
    <mergeCell ref="H369:J369"/>
    <mergeCell ref="K369:L369"/>
    <mergeCell ref="A370:B370"/>
    <mergeCell ref="C370:D370"/>
    <mergeCell ref="F370:G370"/>
    <mergeCell ref="H370:J370"/>
    <mergeCell ref="K370:L370"/>
    <mergeCell ref="A367:B367"/>
    <mergeCell ref="C367:D367"/>
    <mergeCell ref="F367:G367"/>
    <mergeCell ref="H367:J367"/>
    <mergeCell ref="K367:L367"/>
    <mergeCell ref="A368:B368"/>
    <mergeCell ref="C368:D368"/>
    <mergeCell ref="F368:G368"/>
    <mergeCell ref="H368:J368"/>
    <mergeCell ref="K368:L368"/>
    <mergeCell ref="A365:B365"/>
    <mergeCell ref="C365:D365"/>
    <mergeCell ref="F365:G365"/>
    <mergeCell ref="H365:J365"/>
    <mergeCell ref="K365:L365"/>
    <mergeCell ref="A366:B366"/>
    <mergeCell ref="C366:D366"/>
    <mergeCell ref="F366:G366"/>
    <mergeCell ref="H366:J366"/>
    <mergeCell ref="K366:L366"/>
    <mergeCell ref="A363:B363"/>
    <mergeCell ref="C363:D363"/>
    <mergeCell ref="F363:G363"/>
    <mergeCell ref="H363:J363"/>
    <mergeCell ref="K363:L363"/>
    <mergeCell ref="A364:B364"/>
    <mergeCell ref="C364:D364"/>
    <mergeCell ref="F364:G364"/>
    <mergeCell ref="H364:J364"/>
    <mergeCell ref="K364:L364"/>
    <mergeCell ref="A361:B361"/>
    <mergeCell ref="C361:D361"/>
    <mergeCell ref="F361:G361"/>
    <mergeCell ref="H361:J361"/>
    <mergeCell ref="K361:L361"/>
    <mergeCell ref="A362:B362"/>
    <mergeCell ref="C362:D362"/>
    <mergeCell ref="F362:G362"/>
    <mergeCell ref="H362:J362"/>
    <mergeCell ref="K362:L362"/>
    <mergeCell ref="A359:B359"/>
    <mergeCell ref="C359:D359"/>
    <mergeCell ref="F359:G359"/>
    <mergeCell ref="H359:J359"/>
    <mergeCell ref="K359:L359"/>
    <mergeCell ref="A360:B360"/>
    <mergeCell ref="C360:D360"/>
    <mergeCell ref="F360:G360"/>
    <mergeCell ref="H360:J360"/>
    <mergeCell ref="K360:L360"/>
    <mergeCell ref="A357:B357"/>
    <mergeCell ref="C357:D357"/>
    <mergeCell ref="F357:G357"/>
    <mergeCell ref="H357:J357"/>
    <mergeCell ref="K357:L357"/>
    <mergeCell ref="A358:B358"/>
    <mergeCell ref="C358:D358"/>
    <mergeCell ref="F358:G358"/>
    <mergeCell ref="H358:J358"/>
    <mergeCell ref="K358:L358"/>
    <mergeCell ref="A355:B355"/>
    <mergeCell ref="C355:D355"/>
    <mergeCell ref="F355:G355"/>
    <mergeCell ref="H355:J355"/>
    <mergeCell ref="K355:L355"/>
    <mergeCell ref="A356:B356"/>
    <mergeCell ref="C356:D356"/>
    <mergeCell ref="F356:G356"/>
    <mergeCell ref="H356:J356"/>
    <mergeCell ref="K356:L356"/>
    <mergeCell ref="A353:B353"/>
    <mergeCell ref="C353:D353"/>
    <mergeCell ref="F353:G353"/>
    <mergeCell ref="H353:J353"/>
    <mergeCell ref="K353:L353"/>
    <mergeCell ref="A354:B354"/>
    <mergeCell ref="C354:D354"/>
    <mergeCell ref="F354:G354"/>
    <mergeCell ref="H354:J354"/>
    <mergeCell ref="K354:L354"/>
    <mergeCell ref="A351:B351"/>
    <mergeCell ref="C351:D351"/>
    <mergeCell ref="F351:G351"/>
    <mergeCell ref="H351:J351"/>
    <mergeCell ref="K351:L351"/>
    <mergeCell ref="A352:B352"/>
    <mergeCell ref="C352:D352"/>
    <mergeCell ref="F352:G352"/>
    <mergeCell ref="H352:J352"/>
    <mergeCell ref="K352:L352"/>
    <mergeCell ref="A349:B349"/>
    <mergeCell ref="C349:D349"/>
    <mergeCell ref="F349:G349"/>
    <mergeCell ref="H349:J349"/>
    <mergeCell ref="K349:L349"/>
    <mergeCell ref="A350:B350"/>
    <mergeCell ref="C350:D350"/>
    <mergeCell ref="F350:G350"/>
    <mergeCell ref="H350:J350"/>
    <mergeCell ref="K350:L350"/>
    <mergeCell ref="A347:B347"/>
    <mergeCell ref="C347:D347"/>
    <mergeCell ref="F347:G347"/>
    <mergeCell ref="H347:J347"/>
    <mergeCell ref="K347:L347"/>
    <mergeCell ref="A348:B348"/>
    <mergeCell ref="C348:D348"/>
    <mergeCell ref="F348:G348"/>
    <mergeCell ref="H348:J348"/>
    <mergeCell ref="K348:L348"/>
    <mergeCell ref="A345:B345"/>
    <mergeCell ref="C345:D345"/>
    <mergeCell ref="F345:G345"/>
    <mergeCell ref="H345:J345"/>
    <mergeCell ref="K345:L345"/>
    <mergeCell ref="A346:B346"/>
    <mergeCell ref="C346:D346"/>
    <mergeCell ref="F346:G346"/>
    <mergeCell ref="H346:J346"/>
    <mergeCell ref="K346:L346"/>
    <mergeCell ref="A343:B343"/>
    <mergeCell ref="C343:D343"/>
    <mergeCell ref="F343:G343"/>
    <mergeCell ref="H343:J343"/>
    <mergeCell ref="K343:L343"/>
    <mergeCell ref="A344:B344"/>
    <mergeCell ref="C344:D344"/>
    <mergeCell ref="F344:G344"/>
    <mergeCell ref="H344:J344"/>
    <mergeCell ref="K344:L344"/>
    <mergeCell ref="A341:B341"/>
    <mergeCell ref="C341:D341"/>
    <mergeCell ref="F341:G341"/>
    <mergeCell ref="H341:J341"/>
    <mergeCell ref="K341:L341"/>
    <mergeCell ref="A342:B342"/>
    <mergeCell ref="C342:D342"/>
    <mergeCell ref="F342:G342"/>
    <mergeCell ref="H342:J342"/>
    <mergeCell ref="K342:L342"/>
    <mergeCell ref="A339:B339"/>
    <mergeCell ref="C339:D339"/>
    <mergeCell ref="F339:G339"/>
    <mergeCell ref="H339:J339"/>
    <mergeCell ref="K339:L339"/>
    <mergeCell ref="A340:B340"/>
    <mergeCell ref="C340:D340"/>
    <mergeCell ref="F340:G340"/>
    <mergeCell ref="H340:J340"/>
    <mergeCell ref="K340:L340"/>
    <mergeCell ref="A337:B337"/>
    <mergeCell ref="C337:D337"/>
    <mergeCell ref="F337:G337"/>
    <mergeCell ref="H337:J337"/>
    <mergeCell ref="K337:L337"/>
    <mergeCell ref="A338:B338"/>
    <mergeCell ref="C338:D338"/>
    <mergeCell ref="F338:G338"/>
    <mergeCell ref="H338:J338"/>
    <mergeCell ref="K338:L338"/>
    <mergeCell ref="A335:B335"/>
    <mergeCell ref="C335:D335"/>
    <mergeCell ref="F335:G335"/>
    <mergeCell ref="H335:J335"/>
    <mergeCell ref="K335:L335"/>
    <mergeCell ref="A336:B336"/>
    <mergeCell ref="C336:D336"/>
    <mergeCell ref="F336:G336"/>
    <mergeCell ref="H336:J336"/>
    <mergeCell ref="K336:L336"/>
    <mergeCell ref="A333:B333"/>
    <mergeCell ref="C333:D333"/>
    <mergeCell ref="F333:G333"/>
    <mergeCell ref="H333:J333"/>
    <mergeCell ref="K333:L333"/>
    <mergeCell ref="A334:B334"/>
    <mergeCell ref="C334:D334"/>
    <mergeCell ref="F334:G334"/>
    <mergeCell ref="H334:J334"/>
    <mergeCell ref="K334:L334"/>
    <mergeCell ref="A331:B331"/>
    <mergeCell ref="C331:D331"/>
    <mergeCell ref="F331:G331"/>
    <mergeCell ref="H331:J331"/>
    <mergeCell ref="K331:L331"/>
    <mergeCell ref="A332:B332"/>
    <mergeCell ref="C332:D332"/>
    <mergeCell ref="F332:G332"/>
    <mergeCell ref="H332:J332"/>
    <mergeCell ref="K332:L332"/>
    <mergeCell ref="A329:B329"/>
    <mergeCell ref="C329:D329"/>
    <mergeCell ref="F329:G329"/>
    <mergeCell ref="H329:J329"/>
    <mergeCell ref="K329:L329"/>
    <mergeCell ref="A330:B330"/>
    <mergeCell ref="C330:D330"/>
    <mergeCell ref="F330:G330"/>
    <mergeCell ref="H330:J330"/>
    <mergeCell ref="K330:L330"/>
    <mergeCell ref="A327:B327"/>
    <mergeCell ref="C327:D327"/>
    <mergeCell ref="F327:G327"/>
    <mergeCell ref="H327:J327"/>
    <mergeCell ref="K327:L327"/>
    <mergeCell ref="A328:B328"/>
    <mergeCell ref="C328:D328"/>
    <mergeCell ref="F328:G328"/>
    <mergeCell ref="H328:J328"/>
    <mergeCell ref="K328:L328"/>
    <mergeCell ref="A325:B325"/>
    <mergeCell ref="C325:D325"/>
    <mergeCell ref="F325:G325"/>
    <mergeCell ref="H325:J325"/>
    <mergeCell ref="K325:L325"/>
    <mergeCell ref="A326:B326"/>
    <mergeCell ref="C326:D326"/>
    <mergeCell ref="F326:G326"/>
    <mergeCell ref="H326:J326"/>
    <mergeCell ref="K326:L326"/>
    <mergeCell ref="A323:B323"/>
    <mergeCell ref="C323:D323"/>
    <mergeCell ref="F323:G323"/>
    <mergeCell ref="H323:J323"/>
    <mergeCell ref="K323:L323"/>
    <mergeCell ref="A324:B324"/>
    <mergeCell ref="C324:D324"/>
    <mergeCell ref="F324:G324"/>
    <mergeCell ref="H324:J324"/>
    <mergeCell ref="K324:L324"/>
    <mergeCell ref="A321:B321"/>
    <mergeCell ref="C321:D321"/>
    <mergeCell ref="F321:G321"/>
    <mergeCell ref="H321:J321"/>
    <mergeCell ref="K321:L321"/>
    <mergeCell ref="A322:B322"/>
    <mergeCell ref="C322:D322"/>
    <mergeCell ref="F322:G322"/>
    <mergeCell ref="H322:J322"/>
    <mergeCell ref="K322:L322"/>
    <mergeCell ref="A319:B319"/>
    <mergeCell ref="C319:D319"/>
    <mergeCell ref="F319:G319"/>
    <mergeCell ref="H319:J319"/>
    <mergeCell ref="K319:L319"/>
    <mergeCell ref="A320:B320"/>
    <mergeCell ref="C320:D320"/>
    <mergeCell ref="F320:G320"/>
    <mergeCell ref="H320:J320"/>
    <mergeCell ref="K320:L320"/>
    <mergeCell ref="A317:B317"/>
    <mergeCell ref="C317:D317"/>
    <mergeCell ref="F317:G317"/>
    <mergeCell ref="H317:J317"/>
    <mergeCell ref="K317:L317"/>
    <mergeCell ref="A318:B318"/>
    <mergeCell ref="C318:D318"/>
    <mergeCell ref="F318:G318"/>
    <mergeCell ref="H318:J318"/>
    <mergeCell ref="K318:L318"/>
    <mergeCell ref="A315:B315"/>
    <mergeCell ref="C315:D315"/>
    <mergeCell ref="F315:G315"/>
    <mergeCell ref="H315:J315"/>
    <mergeCell ref="K315:L315"/>
    <mergeCell ref="A316:B316"/>
    <mergeCell ref="C316:D316"/>
    <mergeCell ref="F316:G316"/>
    <mergeCell ref="H316:J316"/>
    <mergeCell ref="K316:L316"/>
    <mergeCell ref="A313:B313"/>
    <mergeCell ref="C313:D313"/>
    <mergeCell ref="F313:G313"/>
    <mergeCell ref="H313:J313"/>
    <mergeCell ref="K313:L313"/>
    <mergeCell ref="A314:B314"/>
    <mergeCell ref="C314:D314"/>
    <mergeCell ref="F314:G314"/>
    <mergeCell ref="H314:J314"/>
    <mergeCell ref="K314:L314"/>
    <mergeCell ref="A311:B311"/>
    <mergeCell ref="C311:D311"/>
    <mergeCell ref="F311:G311"/>
    <mergeCell ref="H311:J311"/>
    <mergeCell ref="K311:L311"/>
    <mergeCell ref="A312:B312"/>
    <mergeCell ref="C312:D312"/>
    <mergeCell ref="F312:G312"/>
    <mergeCell ref="H312:J312"/>
    <mergeCell ref="K312:L312"/>
    <mergeCell ref="A309:B309"/>
    <mergeCell ref="C309:D309"/>
    <mergeCell ref="F309:G309"/>
    <mergeCell ref="H309:J309"/>
    <mergeCell ref="K309:L309"/>
    <mergeCell ref="A310:B310"/>
    <mergeCell ref="C310:D310"/>
    <mergeCell ref="F310:G310"/>
    <mergeCell ref="H310:J310"/>
    <mergeCell ref="K310:L310"/>
    <mergeCell ref="A307:B307"/>
    <mergeCell ref="C307:D307"/>
    <mergeCell ref="F307:G307"/>
    <mergeCell ref="H307:J307"/>
    <mergeCell ref="K307:L307"/>
    <mergeCell ref="A308:B308"/>
    <mergeCell ref="C308:D308"/>
    <mergeCell ref="F308:G308"/>
    <mergeCell ref="H308:J308"/>
    <mergeCell ref="K308:L308"/>
    <mergeCell ref="A305:B305"/>
    <mergeCell ref="C305:D305"/>
    <mergeCell ref="F305:G305"/>
    <mergeCell ref="H305:J305"/>
    <mergeCell ref="K305:L305"/>
    <mergeCell ref="A306:B306"/>
    <mergeCell ref="C306:D306"/>
    <mergeCell ref="F306:G306"/>
    <mergeCell ref="H306:J306"/>
    <mergeCell ref="K306:L306"/>
    <mergeCell ref="A303:B303"/>
    <mergeCell ref="C303:D303"/>
    <mergeCell ref="F303:G303"/>
    <mergeCell ref="H303:J303"/>
    <mergeCell ref="K303:L303"/>
    <mergeCell ref="A304:B304"/>
    <mergeCell ref="C304:D304"/>
    <mergeCell ref="F304:G304"/>
    <mergeCell ref="H304:J304"/>
    <mergeCell ref="K304:L304"/>
    <mergeCell ref="A301:B301"/>
    <mergeCell ref="C301:D301"/>
    <mergeCell ref="F301:G301"/>
    <mergeCell ref="H301:J301"/>
    <mergeCell ref="K301:L301"/>
    <mergeCell ref="A302:B302"/>
    <mergeCell ref="C302:D302"/>
    <mergeCell ref="F302:G302"/>
    <mergeCell ref="H302:J302"/>
    <mergeCell ref="K302:L302"/>
    <mergeCell ref="A299:B299"/>
    <mergeCell ref="C299:D299"/>
    <mergeCell ref="F299:G299"/>
    <mergeCell ref="H299:J299"/>
    <mergeCell ref="K299:L299"/>
    <mergeCell ref="A300:B300"/>
    <mergeCell ref="C300:D300"/>
    <mergeCell ref="F300:G300"/>
    <mergeCell ref="H300:J300"/>
    <mergeCell ref="K300:L300"/>
    <mergeCell ref="A297:B297"/>
    <mergeCell ref="C297:D297"/>
    <mergeCell ref="F297:G297"/>
    <mergeCell ref="H297:J297"/>
    <mergeCell ref="K297:L297"/>
    <mergeCell ref="A298:B298"/>
    <mergeCell ref="C298:D298"/>
    <mergeCell ref="F298:G298"/>
    <mergeCell ref="H298:J298"/>
    <mergeCell ref="K298:L298"/>
    <mergeCell ref="A295:B295"/>
    <mergeCell ref="C295:D295"/>
    <mergeCell ref="F295:G295"/>
    <mergeCell ref="H295:J295"/>
    <mergeCell ref="K295:L295"/>
    <mergeCell ref="A296:B296"/>
    <mergeCell ref="C296:D296"/>
    <mergeCell ref="F296:G296"/>
    <mergeCell ref="H296:J296"/>
    <mergeCell ref="K296:L296"/>
    <mergeCell ref="A293:B293"/>
    <mergeCell ref="C293:D293"/>
    <mergeCell ref="F293:G293"/>
    <mergeCell ref="H293:J293"/>
    <mergeCell ref="K293:L293"/>
    <mergeCell ref="A294:B294"/>
    <mergeCell ref="C294:D294"/>
    <mergeCell ref="F294:G294"/>
    <mergeCell ref="H294:J294"/>
    <mergeCell ref="K294:L294"/>
    <mergeCell ref="A291:B291"/>
    <mergeCell ref="C291:D291"/>
    <mergeCell ref="F291:G291"/>
    <mergeCell ref="H291:J291"/>
    <mergeCell ref="K291:L291"/>
    <mergeCell ref="A292:B292"/>
    <mergeCell ref="C292:D292"/>
    <mergeCell ref="F292:G292"/>
    <mergeCell ref="H292:J292"/>
    <mergeCell ref="K292:L292"/>
    <mergeCell ref="A289:B289"/>
    <mergeCell ref="C289:D289"/>
    <mergeCell ref="F289:G289"/>
    <mergeCell ref="H289:J289"/>
    <mergeCell ref="K289:L289"/>
    <mergeCell ref="A290:B290"/>
    <mergeCell ref="C290:D290"/>
    <mergeCell ref="F290:G290"/>
    <mergeCell ref="H290:J290"/>
    <mergeCell ref="K290:L290"/>
    <mergeCell ref="A287:B287"/>
    <mergeCell ref="C287:D287"/>
    <mergeCell ref="F287:G287"/>
    <mergeCell ref="H287:J287"/>
    <mergeCell ref="K287:L287"/>
    <mergeCell ref="A288:B288"/>
    <mergeCell ref="C288:D288"/>
    <mergeCell ref="F288:G288"/>
    <mergeCell ref="H288:J288"/>
    <mergeCell ref="K288:L288"/>
    <mergeCell ref="A285:B285"/>
    <mergeCell ref="C285:D285"/>
    <mergeCell ref="F285:G285"/>
    <mergeCell ref="H285:J285"/>
    <mergeCell ref="K285:L285"/>
    <mergeCell ref="A286:B286"/>
    <mergeCell ref="C286:D286"/>
    <mergeCell ref="F286:G286"/>
    <mergeCell ref="H286:J286"/>
    <mergeCell ref="K286:L286"/>
    <mergeCell ref="A283:B283"/>
    <mergeCell ref="C283:D283"/>
    <mergeCell ref="F283:G283"/>
    <mergeCell ref="H283:J283"/>
    <mergeCell ref="K283:L283"/>
    <mergeCell ref="A284:B284"/>
    <mergeCell ref="C284:D284"/>
    <mergeCell ref="F284:G284"/>
    <mergeCell ref="H284:J284"/>
    <mergeCell ref="K284:L284"/>
    <mergeCell ref="A281:B281"/>
    <mergeCell ref="C281:D281"/>
    <mergeCell ref="F281:G281"/>
    <mergeCell ref="H281:J281"/>
    <mergeCell ref="K281:L281"/>
    <mergeCell ref="A282:B282"/>
    <mergeCell ref="C282:D282"/>
    <mergeCell ref="F282:G282"/>
    <mergeCell ref="H282:J282"/>
    <mergeCell ref="K282:L282"/>
    <mergeCell ref="A279:B279"/>
    <mergeCell ref="C279:D279"/>
    <mergeCell ref="F279:G279"/>
    <mergeCell ref="H279:J279"/>
    <mergeCell ref="K279:L279"/>
    <mergeCell ref="A280:B280"/>
    <mergeCell ref="C280:D280"/>
    <mergeCell ref="F280:G280"/>
    <mergeCell ref="H280:J280"/>
    <mergeCell ref="K280:L280"/>
    <mergeCell ref="A277:B277"/>
    <mergeCell ref="C277:D277"/>
    <mergeCell ref="F277:G277"/>
    <mergeCell ref="H277:J277"/>
    <mergeCell ref="K277:L277"/>
    <mergeCell ref="A278:B278"/>
    <mergeCell ref="C278:D278"/>
    <mergeCell ref="F278:G278"/>
    <mergeCell ref="H278:J278"/>
    <mergeCell ref="K278:L278"/>
    <mergeCell ref="A275:B275"/>
    <mergeCell ref="C275:D275"/>
    <mergeCell ref="F275:G275"/>
    <mergeCell ref="H275:J275"/>
    <mergeCell ref="K275:L275"/>
    <mergeCell ref="A276:B276"/>
    <mergeCell ref="C276:D276"/>
    <mergeCell ref="F276:G276"/>
    <mergeCell ref="H276:J276"/>
    <mergeCell ref="K276:L276"/>
    <mergeCell ref="A273:B273"/>
    <mergeCell ref="C273:D273"/>
    <mergeCell ref="F273:G273"/>
    <mergeCell ref="H273:J273"/>
    <mergeCell ref="K273:L273"/>
    <mergeCell ref="A274:B274"/>
    <mergeCell ref="C274:D274"/>
    <mergeCell ref="F274:G274"/>
    <mergeCell ref="H274:J274"/>
    <mergeCell ref="K274:L274"/>
    <mergeCell ref="A271:B271"/>
    <mergeCell ref="C271:D271"/>
    <mergeCell ref="F271:G271"/>
    <mergeCell ref="H271:J271"/>
    <mergeCell ref="K271:L271"/>
    <mergeCell ref="A272:B272"/>
    <mergeCell ref="C272:D272"/>
    <mergeCell ref="F272:G272"/>
    <mergeCell ref="H272:J272"/>
    <mergeCell ref="K272:L272"/>
    <mergeCell ref="A269:B269"/>
    <mergeCell ref="C269:D269"/>
    <mergeCell ref="F269:G269"/>
    <mergeCell ref="H269:J269"/>
    <mergeCell ref="K269:L269"/>
    <mergeCell ref="A270:B270"/>
    <mergeCell ref="C270:D270"/>
    <mergeCell ref="F270:G270"/>
    <mergeCell ref="H270:J270"/>
    <mergeCell ref="K270:L270"/>
    <mergeCell ref="A267:B267"/>
    <mergeCell ref="C267:D267"/>
    <mergeCell ref="F267:G267"/>
    <mergeCell ref="H267:J267"/>
    <mergeCell ref="K267:L267"/>
    <mergeCell ref="A268:B268"/>
    <mergeCell ref="C268:D268"/>
    <mergeCell ref="F268:G268"/>
    <mergeCell ref="H268:J268"/>
    <mergeCell ref="K268:L268"/>
    <mergeCell ref="A265:B265"/>
    <mergeCell ref="C265:D265"/>
    <mergeCell ref="F265:G265"/>
    <mergeCell ref="H265:J265"/>
    <mergeCell ref="K265:L265"/>
    <mergeCell ref="A266:B266"/>
    <mergeCell ref="C266:D266"/>
    <mergeCell ref="F266:G266"/>
    <mergeCell ref="H266:J266"/>
    <mergeCell ref="K266:L266"/>
    <mergeCell ref="A263:B263"/>
    <mergeCell ref="C263:D263"/>
    <mergeCell ref="F263:G263"/>
    <mergeCell ref="H263:J263"/>
    <mergeCell ref="K263:L263"/>
    <mergeCell ref="A264:B264"/>
    <mergeCell ref="C264:D264"/>
    <mergeCell ref="F264:G264"/>
    <mergeCell ref="H264:J264"/>
    <mergeCell ref="K264:L264"/>
    <mergeCell ref="A261:B261"/>
    <mergeCell ref="C261:D261"/>
    <mergeCell ref="F261:G261"/>
    <mergeCell ref="H261:J261"/>
    <mergeCell ref="K261:L261"/>
    <mergeCell ref="A262:B262"/>
    <mergeCell ref="C262:D262"/>
    <mergeCell ref="F262:G262"/>
    <mergeCell ref="H262:J262"/>
    <mergeCell ref="K262:L262"/>
    <mergeCell ref="A259:B259"/>
    <mergeCell ref="C259:D259"/>
    <mergeCell ref="F259:G259"/>
    <mergeCell ref="H259:J259"/>
    <mergeCell ref="K259:L259"/>
    <mergeCell ref="A260:B260"/>
    <mergeCell ref="C260:D260"/>
    <mergeCell ref="F260:G260"/>
    <mergeCell ref="H260:J260"/>
    <mergeCell ref="K260:L260"/>
    <mergeCell ref="A257:B257"/>
    <mergeCell ref="C257:D257"/>
    <mergeCell ref="F257:G257"/>
    <mergeCell ref="H257:J257"/>
    <mergeCell ref="K257:L257"/>
    <mergeCell ref="A258:B258"/>
    <mergeCell ref="C258:D258"/>
    <mergeCell ref="F258:G258"/>
    <mergeCell ref="H258:J258"/>
    <mergeCell ref="K258:L258"/>
    <mergeCell ref="A255:B255"/>
    <mergeCell ref="C255:D255"/>
    <mergeCell ref="F255:G255"/>
    <mergeCell ref="H255:J255"/>
    <mergeCell ref="K255:L255"/>
    <mergeCell ref="A256:B256"/>
    <mergeCell ref="C256:D256"/>
    <mergeCell ref="F256:G256"/>
    <mergeCell ref="H256:J256"/>
    <mergeCell ref="K256:L256"/>
    <mergeCell ref="A253:B253"/>
    <mergeCell ref="C253:D253"/>
    <mergeCell ref="F253:G253"/>
    <mergeCell ref="H253:J253"/>
    <mergeCell ref="K253:L253"/>
    <mergeCell ref="A254:B254"/>
    <mergeCell ref="C254:D254"/>
    <mergeCell ref="F254:G254"/>
    <mergeCell ref="H254:J254"/>
    <mergeCell ref="K254:L254"/>
    <mergeCell ref="A251:B251"/>
    <mergeCell ref="C251:D251"/>
    <mergeCell ref="F251:G251"/>
    <mergeCell ref="H251:J251"/>
    <mergeCell ref="K251:L251"/>
    <mergeCell ref="A252:B252"/>
    <mergeCell ref="C252:D252"/>
    <mergeCell ref="F252:G252"/>
    <mergeCell ref="H252:J252"/>
    <mergeCell ref="K252:L252"/>
    <mergeCell ref="A249:B249"/>
    <mergeCell ref="C249:D249"/>
    <mergeCell ref="F249:G249"/>
    <mergeCell ref="H249:J249"/>
    <mergeCell ref="K249:L249"/>
    <mergeCell ref="A250:B250"/>
    <mergeCell ref="C250:D250"/>
    <mergeCell ref="F250:G250"/>
    <mergeCell ref="H250:J250"/>
    <mergeCell ref="K250:L250"/>
    <mergeCell ref="A247:B247"/>
    <mergeCell ref="C247:D247"/>
    <mergeCell ref="F247:G247"/>
    <mergeCell ref="H247:J247"/>
    <mergeCell ref="K247:L247"/>
    <mergeCell ref="A248:B248"/>
    <mergeCell ref="C248:D248"/>
    <mergeCell ref="F248:G248"/>
    <mergeCell ref="H248:J248"/>
    <mergeCell ref="K248:L248"/>
    <mergeCell ref="A245:B245"/>
    <mergeCell ref="C245:D245"/>
    <mergeCell ref="F245:G245"/>
    <mergeCell ref="H245:J245"/>
    <mergeCell ref="K245:L245"/>
    <mergeCell ref="A246:B246"/>
    <mergeCell ref="C246:D246"/>
    <mergeCell ref="F246:G246"/>
    <mergeCell ref="H246:J246"/>
    <mergeCell ref="K246:L246"/>
    <mergeCell ref="A243:B243"/>
    <mergeCell ref="C243:D243"/>
    <mergeCell ref="F243:G243"/>
    <mergeCell ref="H243:J243"/>
    <mergeCell ref="K243:L243"/>
    <mergeCell ref="A244:B244"/>
    <mergeCell ref="C244:D244"/>
    <mergeCell ref="F244:G244"/>
    <mergeCell ref="H244:J244"/>
    <mergeCell ref="K244:L244"/>
    <mergeCell ref="A241:B241"/>
    <mergeCell ref="C241:D241"/>
    <mergeCell ref="F241:G241"/>
    <mergeCell ref="H241:J241"/>
    <mergeCell ref="K241:L241"/>
    <mergeCell ref="A242:B242"/>
    <mergeCell ref="C242:D242"/>
    <mergeCell ref="F242:G242"/>
    <mergeCell ref="H242:J242"/>
    <mergeCell ref="K242:L242"/>
    <mergeCell ref="A239:B239"/>
    <mergeCell ref="C239:D239"/>
    <mergeCell ref="F239:G239"/>
    <mergeCell ref="H239:J239"/>
    <mergeCell ref="K239:L239"/>
    <mergeCell ref="A240:B240"/>
    <mergeCell ref="C240:D240"/>
    <mergeCell ref="F240:G240"/>
    <mergeCell ref="H240:J240"/>
    <mergeCell ref="K240:L240"/>
    <mergeCell ref="A237:B237"/>
    <mergeCell ref="C237:D237"/>
    <mergeCell ref="F237:G237"/>
    <mergeCell ref="H237:J237"/>
    <mergeCell ref="K237:L237"/>
    <mergeCell ref="A238:B238"/>
    <mergeCell ref="C238:D238"/>
    <mergeCell ref="F238:G238"/>
    <mergeCell ref="H238:J238"/>
    <mergeCell ref="K238:L238"/>
    <mergeCell ref="A235:B235"/>
    <mergeCell ref="C235:D235"/>
    <mergeCell ref="F235:G235"/>
    <mergeCell ref="H235:J235"/>
    <mergeCell ref="K235:L235"/>
    <mergeCell ref="A236:B236"/>
    <mergeCell ref="C236:D236"/>
    <mergeCell ref="F236:G236"/>
    <mergeCell ref="H236:J236"/>
    <mergeCell ref="K236:L236"/>
    <mergeCell ref="A233:B233"/>
    <mergeCell ref="C233:D233"/>
    <mergeCell ref="F233:G233"/>
    <mergeCell ref="H233:J233"/>
    <mergeCell ref="K233:L233"/>
    <mergeCell ref="A234:B234"/>
    <mergeCell ref="C234:D234"/>
    <mergeCell ref="F234:G234"/>
    <mergeCell ref="H234:J234"/>
    <mergeCell ref="K234:L234"/>
    <mergeCell ref="A231:B231"/>
    <mergeCell ref="C231:D231"/>
    <mergeCell ref="F231:G231"/>
    <mergeCell ref="H231:J231"/>
    <mergeCell ref="K231:L231"/>
    <mergeCell ref="A232:B232"/>
    <mergeCell ref="C232:D232"/>
    <mergeCell ref="F232:G232"/>
    <mergeCell ref="H232:J232"/>
    <mergeCell ref="K232:L232"/>
    <mergeCell ref="A229:B229"/>
    <mergeCell ref="C229:D229"/>
    <mergeCell ref="F229:G229"/>
    <mergeCell ref="H229:J229"/>
    <mergeCell ref="K229:L229"/>
    <mergeCell ref="A230:B230"/>
    <mergeCell ref="C230:D230"/>
    <mergeCell ref="F230:G230"/>
    <mergeCell ref="H230:J230"/>
    <mergeCell ref="K230:L230"/>
    <mergeCell ref="A227:B227"/>
    <mergeCell ref="C227:D227"/>
    <mergeCell ref="F227:G227"/>
    <mergeCell ref="H227:J227"/>
    <mergeCell ref="K227:L227"/>
    <mergeCell ref="A228:B228"/>
    <mergeCell ref="C228:D228"/>
    <mergeCell ref="F228:G228"/>
    <mergeCell ref="H228:J228"/>
    <mergeCell ref="K228:L228"/>
    <mergeCell ref="A225:B225"/>
    <mergeCell ref="C225:D225"/>
    <mergeCell ref="F225:G225"/>
    <mergeCell ref="H225:J225"/>
    <mergeCell ref="K225:L225"/>
    <mergeCell ref="A226:B226"/>
    <mergeCell ref="C226:D226"/>
    <mergeCell ref="F226:G226"/>
    <mergeCell ref="H226:J226"/>
    <mergeCell ref="K226:L226"/>
    <mergeCell ref="A223:B223"/>
    <mergeCell ref="C223:D223"/>
    <mergeCell ref="F223:G223"/>
    <mergeCell ref="H223:J223"/>
    <mergeCell ref="K223:L223"/>
    <mergeCell ref="A224:B224"/>
    <mergeCell ref="C224:D224"/>
    <mergeCell ref="F224:G224"/>
    <mergeCell ref="H224:J224"/>
    <mergeCell ref="K224:L224"/>
    <mergeCell ref="A221:B221"/>
    <mergeCell ref="C221:D221"/>
    <mergeCell ref="F221:G221"/>
    <mergeCell ref="H221:J221"/>
    <mergeCell ref="K221:L221"/>
    <mergeCell ref="A222:B222"/>
    <mergeCell ref="C222:D222"/>
    <mergeCell ref="F222:G222"/>
    <mergeCell ref="H222:J222"/>
    <mergeCell ref="K222:L222"/>
    <mergeCell ref="A219:B219"/>
    <mergeCell ref="C219:D219"/>
    <mergeCell ref="F219:G219"/>
    <mergeCell ref="H219:J219"/>
    <mergeCell ref="K219:L219"/>
    <mergeCell ref="A220:B220"/>
    <mergeCell ref="C220:D220"/>
    <mergeCell ref="F220:G220"/>
    <mergeCell ref="H220:J220"/>
    <mergeCell ref="K220:L220"/>
    <mergeCell ref="A217:B217"/>
    <mergeCell ref="C217:D217"/>
    <mergeCell ref="F217:G217"/>
    <mergeCell ref="H217:J217"/>
    <mergeCell ref="K217:L217"/>
    <mergeCell ref="A218:B218"/>
    <mergeCell ref="C218:D218"/>
    <mergeCell ref="F218:G218"/>
    <mergeCell ref="H218:J218"/>
    <mergeCell ref="K218:L218"/>
    <mergeCell ref="A215:B215"/>
    <mergeCell ref="C215:D215"/>
    <mergeCell ref="F215:G215"/>
    <mergeCell ref="H215:J215"/>
    <mergeCell ref="K215:L215"/>
    <mergeCell ref="A216:B216"/>
    <mergeCell ref="C216:D216"/>
    <mergeCell ref="F216:G216"/>
    <mergeCell ref="H216:J216"/>
    <mergeCell ref="K216:L216"/>
    <mergeCell ref="A213:B213"/>
    <mergeCell ref="C213:D213"/>
    <mergeCell ref="F213:G213"/>
    <mergeCell ref="H213:J213"/>
    <mergeCell ref="K213:L213"/>
    <mergeCell ref="A214:B214"/>
    <mergeCell ref="C214:D214"/>
    <mergeCell ref="F214:G214"/>
    <mergeCell ref="H214:J214"/>
    <mergeCell ref="K214:L214"/>
    <mergeCell ref="A211:B211"/>
    <mergeCell ref="C211:D211"/>
    <mergeCell ref="F211:G211"/>
    <mergeCell ref="H211:J211"/>
    <mergeCell ref="K211:L211"/>
    <mergeCell ref="A212:B212"/>
    <mergeCell ref="C212:D212"/>
    <mergeCell ref="F212:G212"/>
    <mergeCell ref="H212:J212"/>
    <mergeCell ref="K212:L212"/>
    <mergeCell ref="A209:B209"/>
    <mergeCell ref="C209:D209"/>
    <mergeCell ref="F209:G209"/>
    <mergeCell ref="H209:J209"/>
    <mergeCell ref="K209:L209"/>
    <mergeCell ref="A210:B210"/>
    <mergeCell ref="C210:D210"/>
    <mergeCell ref="F210:G210"/>
    <mergeCell ref="H210:J210"/>
    <mergeCell ref="K210:L210"/>
    <mergeCell ref="A207:B207"/>
    <mergeCell ref="C207:D207"/>
    <mergeCell ref="F207:G207"/>
    <mergeCell ref="H207:J207"/>
    <mergeCell ref="K207:L207"/>
    <mergeCell ref="A208:B208"/>
    <mergeCell ref="C208:D208"/>
    <mergeCell ref="F208:G208"/>
    <mergeCell ref="H208:J208"/>
    <mergeCell ref="K208:L208"/>
    <mergeCell ref="A205:B205"/>
    <mergeCell ref="C205:D205"/>
    <mergeCell ref="F205:G205"/>
    <mergeCell ref="H205:J205"/>
    <mergeCell ref="K205:L205"/>
    <mergeCell ref="A206:B206"/>
    <mergeCell ref="C206:D206"/>
    <mergeCell ref="F206:G206"/>
    <mergeCell ref="H206:J206"/>
    <mergeCell ref="K206:L206"/>
    <mergeCell ref="A203:B203"/>
    <mergeCell ref="C203:D203"/>
    <mergeCell ref="F203:G203"/>
    <mergeCell ref="H203:J203"/>
    <mergeCell ref="K203:L203"/>
    <mergeCell ref="A204:B204"/>
    <mergeCell ref="C204:D204"/>
    <mergeCell ref="F204:G204"/>
    <mergeCell ref="H204:J204"/>
    <mergeCell ref="K204:L204"/>
    <mergeCell ref="A201:B201"/>
    <mergeCell ref="C201:D201"/>
    <mergeCell ref="F201:G201"/>
    <mergeCell ref="H201:J201"/>
    <mergeCell ref="K201:L201"/>
    <mergeCell ref="A202:B202"/>
    <mergeCell ref="C202:D202"/>
    <mergeCell ref="F202:G202"/>
    <mergeCell ref="H202:J202"/>
    <mergeCell ref="K202:L202"/>
    <mergeCell ref="A199:B199"/>
    <mergeCell ref="C199:D199"/>
    <mergeCell ref="F199:G199"/>
    <mergeCell ref="H199:J199"/>
    <mergeCell ref="K199:L199"/>
    <mergeCell ref="A200:B200"/>
    <mergeCell ref="C200:D200"/>
    <mergeCell ref="F200:G200"/>
    <mergeCell ref="H200:J200"/>
    <mergeCell ref="K200:L200"/>
    <mergeCell ref="A197:B197"/>
    <mergeCell ref="C197:D197"/>
    <mergeCell ref="F197:G197"/>
    <mergeCell ref="H197:J197"/>
    <mergeCell ref="K197:L197"/>
    <mergeCell ref="A198:B198"/>
    <mergeCell ref="C198:D198"/>
    <mergeCell ref="F198:G198"/>
    <mergeCell ref="H198:J198"/>
    <mergeCell ref="K198:L198"/>
    <mergeCell ref="A195:B195"/>
    <mergeCell ref="C195:D195"/>
    <mergeCell ref="F195:G195"/>
    <mergeCell ref="H195:J195"/>
    <mergeCell ref="K195:L195"/>
    <mergeCell ref="A196:B196"/>
    <mergeCell ref="C196:D196"/>
    <mergeCell ref="F196:G196"/>
    <mergeCell ref="H196:J196"/>
    <mergeCell ref="K196:L196"/>
    <mergeCell ref="A193:B193"/>
    <mergeCell ref="C193:D193"/>
    <mergeCell ref="F193:G193"/>
    <mergeCell ref="H193:J193"/>
    <mergeCell ref="K193:L193"/>
    <mergeCell ref="A194:B194"/>
    <mergeCell ref="C194:D194"/>
    <mergeCell ref="F194:G194"/>
    <mergeCell ref="H194:J194"/>
    <mergeCell ref="K194:L194"/>
    <mergeCell ref="A191:B191"/>
    <mergeCell ref="C191:D191"/>
    <mergeCell ref="F191:G191"/>
    <mergeCell ref="H191:J191"/>
    <mergeCell ref="K191:L191"/>
    <mergeCell ref="A192:B192"/>
    <mergeCell ref="C192:D192"/>
    <mergeCell ref="F192:G192"/>
    <mergeCell ref="H192:J192"/>
    <mergeCell ref="K192:L192"/>
    <mergeCell ref="A189:B189"/>
    <mergeCell ref="C189:D189"/>
    <mergeCell ref="F189:G189"/>
    <mergeCell ref="H189:J189"/>
    <mergeCell ref="K189:L189"/>
    <mergeCell ref="A190:B190"/>
    <mergeCell ref="C190:D190"/>
    <mergeCell ref="F190:G190"/>
    <mergeCell ref="H190:J190"/>
    <mergeCell ref="K190:L190"/>
    <mergeCell ref="A187:B187"/>
    <mergeCell ref="C187:D187"/>
    <mergeCell ref="F187:G187"/>
    <mergeCell ref="H187:J187"/>
    <mergeCell ref="K187:L187"/>
    <mergeCell ref="A188:B188"/>
    <mergeCell ref="C188:D188"/>
    <mergeCell ref="F188:G188"/>
    <mergeCell ref="H188:J188"/>
    <mergeCell ref="K188:L188"/>
    <mergeCell ref="A185:B185"/>
    <mergeCell ref="C185:D185"/>
    <mergeCell ref="F185:G185"/>
    <mergeCell ref="H185:J185"/>
    <mergeCell ref="K185:L185"/>
    <mergeCell ref="A186:B186"/>
    <mergeCell ref="C186:D186"/>
    <mergeCell ref="F186:G186"/>
    <mergeCell ref="H186:J186"/>
    <mergeCell ref="K186:L186"/>
    <mergeCell ref="A183:B183"/>
    <mergeCell ref="C183:D183"/>
    <mergeCell ref="F183:G183"/>
    <mergeCell ref="H183:J183"/>
    <mergeCell ref="K183:L183"/>
    <mergeCell ref="A184:B184"/>
    <mergeCell ref="C184:D184"/>
    <mergeCell ref="F184:G184"/>
    <mergeCell ref="H184:J184"/>
    <mergeCell ref="K184:L184"/>
    <mergeCell ref="A181:B181"/>
    <mergeCell ref="C181:D181"/>
    <mergeCell ref="F181:G181"/>
    <mergeCell ref="H181:J181"/>
    <mergeCell ref="K181:L181"/>
    <mergeCell ref="A182:B182"/>
    <mergeCell ref="C182:D182"/>
    <mergeCell ref="F182:G182"/>
    <mergeCell ref="H182:J182"/>
    <mergeCell ref="K182:L182"/>
    <mergeCell ref="A179:B179"/>
    <mergeCell ref="C179:D179"/>
    <mergeCell ref="F179:G179"/>
    <mergeCell ref="H179:J179"/>
    <mergeCell ref="K179:L179"/>
    <mergeCell ref="A180:B180"/>
    <mergeCell ref="C180:D180"/>
    <mergeCell ref="F180:G180"/>
    <mergeCell ref="H180:J180"/>
    <mergeCell ref="K180:L180"/>
    <mergeCell ref="A177:B177"/>
    <mergeCell ref="C177:D177"/>
    <mergeCell ref="F177:G177"/>
    <mergeCell ref="H177:J177"/>
    <mergeCell ref="K177:L177"/>
    <mergeCell ref="A178:B178"/>
    <mergeCell ref="C178:D178"/>
    <mergeCell ref="F178:G178"/>
    <mergeCell ref="H178:J178"/>
    <mergeCell ref="K178:L178"/>
    <mergeCell ref="A175:B175"/>
    <mergeCell ref="C175:D175"/>
    <mergeCell ref="F175:G175"/>
    <mergeCell ref="H175:J175"/>
    <mergeCell ref="K175:L175"/>
    <mergeCell ref="A176:B176"/>
    <mergeCell ref="C176:D176"/>
    <mergeCell ref="F176:G176"/>
    <mergeCell ref="H176:J176"/>
    <mergeCell ref="K176:L176"/>
    <mergeCell ref="A173:B173"/>
    <mergeCell ref="C173:D173"/>
    <mergeCell ref="F173:G173"/>
    <mergeCell ref="H173:J173"/>
    <mergeCell ref="K173:L173"/>
    <mergeCell ref="A174:B174"/>
    <mergeCell ref="C174:D174"/>
    <mergeCell ref="F174:G174"/>
    <mergeCell ref="H174:J174"/>
    <mergeCell ref="K174:L174"/>
    <mergeCell ref="A171:B171"/>
    <mergeCell ref="C171:D171"/>
    <mergeCell ref="F171:G171"/>
    <mergeCell ref="H171:J171"/>
    <mergeCell ref="K171:L171"/>
    <mergeCell ref="A172:B172"/>
    <mergeCell ref="C172:D172"/>
    <mergeCell ref="F172:G172"/>
    <mergeCell ref="H172:J172"/>
    <mergeCell ref="K172:L172"/>
    <mergeCell ref="A169:B169"/>
    <mergeCell ref="C169:D169"/>
    <mergeCell ref="F169:G169"/>
    <mergeCell ref="H169:J169"/>
    <mergeCell ref="K169:L169"/>
    <mergeCell ref="A170:B170"/>
    <mergeCell ref="C170:D170"/>
    <mergeCell ref="F170:G170"/>
    <mergeCell ref="H170:J170"/>
    <mergeCell ref="K170:L170"/>
    <mergeCell ref="A167:B167"/>
    <mergeCell ref="C167:D167"/>
    <mergeCell ref="F167:G167"/>
    <mergeCell ref="H167:J167"/>
    <mergeCell ref="K167:L167"/>
    <mergeCell ref="A168:B168"/>
    <mergeCell ref="C168:D168"/>
    <mergeCell ref="F168:G168"/>
    <mergeCell ref="H168:J168"/>
    <mergeCell ref="K168:L168"/>
    <mergeCell ref="A165:B165"/>
    <mergeCell ref="C165:D165"/>
    <mergeCell ref="F165:G165"/>
    <mergeCell ref="H165:J165"/>
    <mergeCell ref="K165:L165"/>
    <mergeCell ref="A166:B166"/>
    <mergeCell ref="C166:D166"/>
    <mergeCell ref="F166:G166"/>
    <mergeCell ref="H166:J166"/>
    <mergeCell ref="K166:L166"/>
    <mergeCell ref="A163:B163"/>
    <mergeCell ref="C163:D163"/>
    <mergeCell ref="F163:G163"/>
    <mergeCell ref="H163:J163"/>
    <mergeCell ref="K163:L163"/>
    <mergeCell ref="A164:B164"/>
    <mergeCell ref="C164:D164"/>
    <mergeCell ref="F164:G164"/>
    <mergeCell ref="H164:J164"/>
    <mergeCell ref="K164:L164"/>
    <mergeCell ref="A161:B161"/>
    <mergeCell ref="C161:D161"/>
    <mergeCell ref="F161:G161"/>
    <mergeCell ref="H161:J161"/>
    <mergeCell ref="K161:L161"/>
    <mergeCell ref="A162:B162"/>
    <mergeCell ref="C162:D162"/>
    <mergeCell ref="F162:G162"/>
    <mergeCell ref="H162:J162"/>
    <mergeCell ref="K162:L162"/>
    <mergeCell ref="A159:B159"/>
    <mergeCell ref="C159:D159"/>
    <mergeCell ref="F159:G159"/>
    <mergeCell ref="H159:J159"/>
    <mergeCell ref="K159:L159"/>
    <mergeCell ref="A160:B160"/>
    <mergeCell ref="C160:D160"/>
    <mergeCell ref="F160:G160"/>
    <mergeCell ref="H160:J160"/>
    <mergeCell ref="K160:L160"/>
    <mergeCell ref="A157:B157"/>
    <mergeCell ref="C157:D157"/>
    <mergeCell ref="F157:G157"/>
    <mergeCell ref="H157:J157"/>
    <mergeCell ref="K157:L157"/>
    <mergeCell ref="A158:B158"/>
    <mergeCell ref="C158:D158"/>
    <mergeCell ref="F158:G158"/>
    <mergeCell ref="H158:J158"/>
    <mergeCell ref="K158:L158"/>
    <mergeCell ref="A155:B155"/>
    <mergeCell ref="C155:D155"/>
    <mergeCell ref="F155:G155"/>
    <mergeCell ref="H155:J155"/>
    <mergeCell ref="K155:L155"/>
    <mergeCell ref="A156:B156"/>
    <mergeCell ref="C156:D156"/>
    <mergeCell ref="F156:G156"/>
    <mergeCell ref="H156:J156"/>
    <mergeCell ref="K156:L156"/>
    <mergeCell ref="A153:B153"/>
    <mergeCell ref="C153:D153"/>
    <mergeCell ref="F153:G153"/>
    <mergeCell ref="H153:J153"/>
    <mergeCell ref="K153:L153"/>
    <mergeCell ref="A154:B154"/>
    <mergeCell ref="C154:D154"/>
    <mergeCell ref="F154:G154"/>
    <mergeCell ref="H154:J154"/>
    <mergeCell ref="K154:L154"/>
    <mergeCell ref="A151:B151"/>
    <mergeCell ref="C151:D151"/>
    <mergeCell ref="F151:G151"/>
    <mergeCell ref="H151:J151"/>
    <mergeCell ref="K151:L151"/>
    <mergeCell ref="A152:B152"/>
    <mergeCell ref="C152:D152"/>
    <mergeCell ref="F152:G152"/>
    <mergeCell ref="H152:J152"/>
    <mergeCell ref="K152:L152"/>
    <mergeCell ref="A149:B149"/>
    <mergeCell ref="C149:D149"/>
    <mergeCell ref="F149:G149"/>
    <mergeCell ref="H149:J149"/>
    <mergeCell ref="K149:L149"/>
    <mergeCell ref="A150:B150"/>
    <mergeCell ref="C150:D150"/>
    <mergeCell ref="F150:G150"/>
    <mergeCell ref="H150:J150"/>
    <mergeCell ref="K150:L150"/>
    <mergeCell ref="A147:B147"/>
    <mergeCell ref="C147:D147"/>
    <mergeCell ref="F147:G147"/>
    <mergeCell ref="H147:J147"/>
    <mergeCell ref="K147:L147"/>
    <mergeCell ref="A148:B148"/>
    <mergeCell ref="C148:D148"/>
    <mergeCell ref="F148:G148"/>
    <mergeCell ref="H148:J148"/>
    <mergeCell ref="K148:L148"/>
    <mergeCell ref="A145:B145"/>
    <mergeCell ref="C145:D145"/>
    <mergeCell ref="F145:G145"/>
    <mergeCell ref="H145:J145"/>
    <mergeCell ref="K145:L145"/>
    <mergeCell ref="A146:B146"/>
    <mergeCell ref="C146:D146"/>
    <mergeCell ref="F146:G146"/>
    <mergeCell ref="H146:J146"/>
    <mergeCell ref="K146:L146"/>
    <mergeCell ref="A143:B143"/>
    <mergeCell ref="C143:D143"/>
    <mergeCell ref="F143:G143"/>
    <mergeCell ref="H143:J143"/>
    <mergeCell ref="K143:L143"/>
    <mergeCell ref="A144:B144"/>
    <mergeCell ref="C144:D144"/>
    <mergeCell ref="F144:G144"/>
    <mergeCell ref="H144:J144"/>
    <mergeCell ref="K144:L144"/>
    <mergeCell ref="A141:B141"/>
    <mergeCell ref="C141:D141"/>
    <mergeCell ref="F141:G141"/>
    <mergeCell ref="H141:J141"/>
    <mergeCell ref="K141:L141"/>
    <mergeCell ref="A142:B142"/>
    <mergeCell ref="C142:D142"/>
    <mergeCell ref="F142:G142"/>
    <mergeCell ref="H142:J142"/>
    <mergeCell ref="K142:L142"/>
    <mergeCell ref="A139:B139"/>
    <mergeCell ref="C139:D139"/>
    <mergeCell ref="F139:G139"/>
    <mergeCell ref="H139:J139"/>
    <mergeCell ref="K139:L139"/>
    <mergeCell ref="A140:B140"/>
    <mergeCell ref="C140:D140"/>
    <mergeCell ref="F140:G140"/>
    <mergeCell ref="H140:J140"/>
    <mergeCell ref="K140:L140"/>
    <mergeCell ref="A137:B137"/>
    <mergeCell ref="C137:D137"/>
    <mergeCell ref="F137:G137"/>
    <mergeCell ref="H137:J137"/>
    <mergeCell ref="K137:L137"/>
    <mergeCell ref="A138:B138"/>
    <mergeCell ref="C138:D138"/>
    <mergeCell ref="F138:G138"/>
    <mergeCell ref="H138:J138"/>
    <mergeCell ref="K138:L138"/>
    <mergeCell ref="A135:B135"/>
    <mergeCell ref="C135:D135"/>
    <mergeCell ref="F135:G135"/>
    <mergeCell ref="H135:J135"/>
    <mergeCell ref="K135:L135"/>
    <mergeCell ref="A136:B136"/>
    <mergeCell ref="C136:D136"/>
    <mergeCell ref="F136:G136"/>
    <mergeCell ref="H136:J136"/>
    <mergeCell ref="K136:L136"/>
    <mergeCell ref="A133:B133"/>
    <mergeCell ref="C133:D133"/>
    <mergeCell ref="F133:G133"/>
    <mergeCell ref="H133:J133"/>
    <mergeCell ref="K133:L133"/>
    <mergeCell ref="A134:B134"/>
    <mergeCell ref="C134:D134"/>
    <mergeCell ref="F134:G134"/>
    <mergeCell ref="H134:J134"/>
    <mergeCell ref="K134:L134"/>
    <mergeCell ref="A131:B131"/>
    <mergeCell ref="C131:D131"/>
    <mergeCell ref="F131:G131"/>
    <mergeCell ref="H131:J131"/>
    <mergeCell ref="K131:L131"/>
    <mergeCell ref="A132:B132"/>
    <mergeCell ref="C132:D132"/>
    <mergeCell ref="F132:G132"/>
    <mergeCell ref="H132:J132"/>
    <mergeCell ref="K132:L132"/>
    <mergeCell ref="A129:B129"/>
    <mergeCell ref="C129:D129"/>
    <mergeCell ref="F129:G129"/>
    <mergeCell ref="H129:J129"/>
    <mergeCell ref="K129:L129"/>
    <mergeCell ref="A130:B130"/>
    <mergeCell ref="C130:D130"/>
    <mergeCell ref="F130:G130"/>
    <mergeCell ref="H130:J130"/>
    <mergeCell ref="K130:L130"/>
    <mergeCell ref="A127:B127"/>
    <mergeCell ref="C127:D127"/>
    <mergeCell ref="F127:G127"/>
    <mergeCell ref="H127:J127"/>
    <mergeCell ref="K127:L127"/>
    <mergeCell ref="A128:B128"/>
    <mergeCell ref="C128:D128"/>
    <mergeCell ref="F128:G128"/>
    <mergeCell ref="H128:J128"/>
    <mergeCell ref="K128:L128"/>
    <mergeCell ref="A125:B125"/>
    <mergeCell ref="C125:D125"/>
    <mergeCell ref="F125:G125"/>
    <mergeCell ref="H125:J125"/>
    <mergeCell ref="K125:L125"/>
    <mergeCell ref="A126:B126"/>
    <mergeCell ref="C126:D126"/>
    <mergeCell ref="F126:G126"/>
    <mergeCell ref="H126:J126"/>
    <mergeCell ref="K126:L126"/>
    <mergeCell ref="A123:B123"/>
    <mergeCell ref="C123:D123"/>
    <mergeCell ref="F123:G123"/>
    <mergeCell ref="H123:J123"/>
    <mergeCell ref="K123:L123"/>
    <mergeCell ref="A124:B124"/>
    <mergeCell ref="C124:D124"/>
    <mergeCell ref="F124:G124"/>
    <mergeCell ref="H124:J124"/>
    <mergeCell ref="K124:L124"/>
    <mergeCell ref="A121:B121"/>
    <mergeCell ref="C121:D121"/>
    <mergeCell ref="F121:G121"/>
    <mergeCell ref="H121:J121"/>
    <mergeCell ref="K121:L121"/>
    <mergeCell ref="A122:B122"/>
    <mergeCell ref="C122:D122"/>
    <mergeCell ref="F122:G122"/>
    <mergeCell ref="H122:J122"/>
    <mergeCell ref="K122:L122"/>
    <mergeCell ref="A119:B119"/>
    <mergeCell ref="C119:D119"/>
    <mergeCell ref="F119:G119"/>
    <mergeCell ref="H119:J119"/>
    <mergeCell ref="K119:L119"/>
    <mergeCell ref="A120:B120"/>
    <mergeCell ref="C120:D120"/>
    <mergeCell ref="F120:G120"/>
    <mergeCell ref="H120:J120"/>
    <mergeCell ref="K120:L120"/>
    <mergeCell ref="A117:B117"/>
    <mergeCell ref="C117:D117"/>
    <mergeCell ref="F117:G117"/>
    <mergeCell ref="H117:J117"/>
    <mergeCell ref="K117:L117"/>
    <mergeCell ref="A118:B118"/>
    <mergeCell ref="C118:D118"/>
    <mergeCell ref="F118:G118"/>
    <mergeCell ref="H118:J118"/>
    <mergeCell ref="K118:L118"/>
    <mergeCell ref="A115:B115"/>
    <mergeCell ref="C115:D115"/>
    <mergeCell ref="F115:G115"/>
    <mergeCell ref="H115:J115"/>
    <mergeCell ref="K115:L115"/>
    <mergeCell ref="A116:B116"/>
    <mergeCell ref="C116:D116"/>
    <mergeCell ref="F116:G116"/>
    <mergeCell ref="H116:J116"/>
    <mergeCell ref="K116:L116"/>
    <mergeCell ref="A113:B113"/>
    <mergeCell ref="C113:D113"/>
    <mergeCell ref="F113:G113"/>
    <mergeCell ref="H113:J113"/>
    <mergeCell ref="K113:L113"/>
    <mergeCell ref="A114:B114"/>
    <mergeCell ref="C114:D114"/>
    <mergeCell ref="F114:G114"/>
    <mergeCell ref="H114:J114"/>
    <mergeCell ref="K114:L114"/>
    <mergeCell ref="A111:B111"/>
    <mergeCell ref="C111:D111"/>
    <mergeCell ref="F111:G111"/>
    <mergeCell ref="H111:J111"/>
    <mergeCell ref="K111:L111"/>
    <mergeCell ref="A112:B112"/>
    <mergeCell ref="C112:D112"/>
    <mergeCell ref="F112:G112"/>
    <mergeCell ref="H112:J112"/>
    <mergeCell ref="K112:L112"/>
    <mergeCell ref="A109:B109"/>
    <mergeCell ref="C109:D109"/>
    <mergeCell ref="F109:G109"/>
    <mergeCell ref="H109:J109"/>
    <mergeCell ref="K109:L109"/>
    <mergeCell ref="A110:B110"/>
    <mergeCell ref="C110:D110"/>
    <mergeCell ref="F110:G110"/>
    <mergeCell ref="H110:J110"/>
    <mergeCell ref="K110:L110"/>
    <mergeCell ref="A107:B107"/>
    <mergeCell ref="C107:D107"/>
    <mergeCell ref="F107:G107"/>
    <mergeCell ref="H107:J107"/>
    <mergeCell ref="K107:L107"/>
    <mergeCell ref="A108:B108"/>
    <mergeCell ref="C108:D108"/>
    <mergeCell ref="F108:G108"/>
    <mergeCell ref="H108:J108"/>
    <mergeCell ref="K108:L108"/>
    <mergeCell ref="A105:B105"/>
    <mergeCell ref="C105:D105"/>
    <mergeCell ref="F105:G105"/>
    <mergeCell ref="H105:J105"/>
    <mergeCell ref="K105:L105"/>
    <mergeCell ref="A106:B106"/>
    <mergeCell ref="C106:D106"/>
    <mergeCell ref="F106:G106"/>
    <mergeCell ref="H106:J106"/>
    <mergeCell ref="K106:L106"/>
    <mergeCell ref="A103:B103"/>
    <mergeCell ref="C103:D103"/>
    <mergeCell ref="F103:G103"/>
    <mergeCell ref="H103:J103"/>
    <mergeCell ref="K103:L103"/>
    <mergeCell ref="A104:B104"/>
    <mergeCell ref="C104:D104"/>
    <mergeCell ref="F104:G104"/>
    <mergeCell ref="H104:J104"/>
    <mergeCell ref="K104:L104"/>
    <mergeCell ref="A101:B101"/>
    <mergeCell ref="C101:D101"/>
    <mergeCell ref="F101:G101"/>
    <mergeCell ref="H101:J101"/>
    <mergeCell ref="K101:L101"/>
    <mergeCell ref="A102:B102"/>
    <mergeCell ref="C102:D102"/>
    <mergeCell ref="F102:G102"/>
    <mergeCell ref="H102:J102"/>
    <mergeCell ref="K102:L102"/>
    <mergeCell ref="A99:B99"/>
    <mergeCell ref="C99:D99"/>
    <mergeCell ref="F99:G99"/>
    <mergeCell ref="H99:J99"/>
    <mergeCell ref="K99:L99"/>
    <mergeCell ref="A100:B100"/>
    <mergeCell ref="C100:D100"/>
    <mergeCell ref="F100:G100"/>
    <mergeCell ref="H100:J100"/>
    <mergeCell ref="K100:L100"/>
    <mergeCell ref="A97:B97"/>
    <mergeCell ref="C97:D97"/>
    <mergeCell ref="F97:G97"/>
    <mergeCell ref="H97:J97"/>
    <mergeCell ref="K97:L97"/>
    <mergeCell ref="A98:B98"/>
    <mergeCell ref="C98:D98"/>
    <mergeCell ref="F98:G98"/>
    <mergeCell ref="H98:J98"/>
    <mergeCell ref="K98:L98"/>
    <mergeCell ref="A95:B95"/>
    <mergeCell ref="C95:D95"/>
    <mergeCell ref="F95:G95"/>
    <mergeCell ref="H95:J95"/>
    <mergeCell ref="K95:L95"/>
    <mergeCell ref="A96:B96"/>
    <mergeCell ref="C96:D96"/>
    <mergeCell ref="F96:G96"/>
    <mergeCell ref="H96:J96"/>
    <mergeCell ref="K96:L96"/>
    <mergeCell ref="A93:B93"/>
    <mergeCell ref="C93:D93"/>
    <mergeCell ref="F93:G93"/>
    <mergeCell ref="H93:J93"/>
    <mergeCell ref="K93:L93"/>
    <mergeCell ref="A94:B94"/>
    <mergeCell ref="C94:D94"/>
    <mergeCell ref="F94:G94"/>
    <mergeCell ref="H94:J94"/>
    <mergeCell ref="K94:L94"/>
    <mergeCell ref="A91:B91"/>
    <mergeCell ref="C91:D91"/>
    <mergeCell ref="F91:G91"/>
    <mergeCell ref="H91:J91"/>
    <mergeCell ref="K91:L91"/>
    <mergeCell ref="A92:B92"/>
    <mergeCell ref="C92:D92"/>
    <mergeCell ref="F92:G92"/>
    <mergeCell ref="H92:J92"/>
    <mergeCell ref="K92:L92"/>
    <mergeCell ref="A89:B89"/>
    <mergeCell ref="C89:D89"/>
    <mergeCell ref="F89:G89"/>
    <mergeCell ref="H89:J89"/>
    <mergeCell ref="K89:L89"/>
    <mergeCell ref="A90:B90"/>
    <mergeCell ref="C90:D90"/>
    <mergeCell ref="F90:G90"/>
    <mergeCell ref="H90:J90"/>
    <mergeCell ref="K90:L90"/>
    <mergeCell ref="A87:B87"/>
    <mergeCell ref="C87:D87"/>
    <mergeCell ref="F87:G87"/>
    <mergeCell ref="H87:J87"/>
    <mergeCell ref="K87:L87"/>
    <mergeCell ref="A88:B88"/>
    <mergeCell ref="C88:D88"/>
    <mergeCell ref="F88:G88"/>
    <mergeCell ref="H88:J88"/>
    <mergeCell ref="K88:L88"/>
    <mergeCell ref="A85:B85"/>
    <mergeCell ref="C85:D85"/>
    <mergeCell ref="F85:G85"/>
    <mergeCell ref="H85:J85"/>
    <mergeCell ref="K85:L85"/>
    <mergeCell ref="A86:B86"/>
    <mergeCell ref="C86:D86"/>
    <mergeCell ref="F86:G86"/>
    <mergeCell ref="H86:J86"/>
    <mergeCell ref="K86:L86"/>
    <mergeCell ref="A83:B83"/>
    <mergeCell ref="C83:D83"/>
    <mergeCell ref="F83:G83"/>
    <mergeCell ref="H83:J83"/>
    <mergeCell ref="K83:L83"/>
    <mergeCell ref="A84:B84"/>
    <mergeCell ref="C84:D84"/>
    <mergeCell ref="F84:G84"/>
    <mergeCell ref="H84:J84"/>
    <mergeCell ref="K84:L84"/>
    <mergeCell ref="A81:B81"/>
    <mergeCell ref="C81:D81"/>
    <mergeCell ref="F81:G81"/>
    <mergeCell ref="H81:J81"/>
    <mergeCell ref="K81:L81"/>
    <mergeCell ref="A82:B82"/>
    <mergeCell ref="C82:D82"/>
    <mergeCell ref="F82:G82"/>
    <mergeCell ref="H82:J82"/>
    <mergeCell ref="K82:L82"/>
    <mergeCell ref="A79:B79"/>
    <mergeCell ref="C79:D79"/>
    <mergeCell ref="F79:G79"/>
    <mergeCell ref="H79:J79"/>
    <mergeCell ref="K79:L79"/>
    <mergeCell ref="A80:B80"/>
    <mergeCell ref="C80:D80"/>
    <mergeCell ref="F80:G80"/>
    <mergeCell ref="H80:J80"/>
    <mergeCell ref="K80:L80"/>
    <mergeCell ref="A77:B77"/>
    <mergeCell ref="C77:D77"/>
    <mergeCell ref="F77:G77"/>
    <mergeCell ref="H77:J77"/>
    <mergeCell ref="K77:L77"/>
    <mergeCell ref="A78:B78"/>
    <mergeCell ref="C78:D78"/>
    <mergeCell ref="F78:G78"/>
    <mergeCell ref="H78:J78"/>
    <mergeCell ref="K78:L78"/>
    <mergeCell ref="A75:B75"/>
    <mergeCell ref="C75:D75"/>
    <mergeCell ref="F75:G75"/>
    <mergeCell ref="H75:J75"/>
    <mergeCell ref="K75:L75"/>
    <mergeCell ref="A76:B76"/>
    <mergeCell ref="C76:D76"/>
    <mergeCell ref="F76:G76"/>
    <mergeCell ref="H76:J76"/>
    <mergeCell ref="K76:L76"/>
    <mergeCell ref="A73:B73"/>
    <mergeCell ref="C73:D73"/>
    <mergeCell ref="F73:G73"/>
    <mergeCell ref="H73:J73"/>
    <mergeCell ref="K73:L73"/>
    <mergeCell ref="A74:B74"/>
    <mergeCell ref="C74:D74"/>
    <mergeCell ref="F74:G74"/>
    <mergeCell ref="H74:J74"/>
    <mergeCell ref="K74:L74"/>
    <mergeCell ref="A71:B71"/>
    <mergeCell ref="C71:D71"/>
    <mergeCell ref="F71:G71"/>
    <mergeCell ref="H71:J71"/>
    <mergeCell ref="K71:L71"/>
    <mergeCell ref="A72:B72"/>
    <mergeCell ref="C72:D72"/>
    <mergeCell ref="F72:G72"/>
    <mergeCell ref="H72:J72"/>
    <mergeCell ref="K72:L72"/>
    <mergeCell ref="A69:B69"/>
    <mergeCell ref="C69:D69"/>
    <mergeCell ref="F69:G69"/>
    <mergeCell ref="H69:J69"/>
    <mergeCell ref="K69:L69"/>
    <mergeCell ref="A70:B70"/>
    <mergeCell ref="C70:D70"/>
    <mergeCell ref="F70:G70"/>
    <mergeCell ref="H70:J70"/>
    <mergeCell ref="K70:L70"/>
    <mergeCell ref="A67:B67"/>
    <mergeCell ref="C67:D67"/>
    <mergeCell ref="F67:G67"/>
    <mergeCell ref="H67:J67"/>
    <mergeCell ref="K67:L67"/>
    <mergeCell ref="A68:B68"/>
    <mergeCell ref="C68:D68"/>
    <mergeCell ref="F68:G68"/>
    <mergeCell ref="H68:J68"/>
    <mergeCell ref="K68:L68"/>
    <mergeCell ref="A65:B65"/>
    <mergeCell ref="C65:D65"/>
    <mergeCell ref="F65:G65"/>
    <mergeCell ref="H65:J65"/>
    <mergeCell ref="K65:L65"/>
    <mergeCell ref="A66:B66"/>
    <mergeCell ref="C66:D66"/>
    <mergeCell ref="F66:G66"/>
    <mergeCell ref="H66:J66"/>
    <mergeCell ref="K66:L66"/>
    <mergeCell ref="A63:B63"/>
    <mergeCell ref="C63:D63"/>
    <mergeCell ref="F63:G63"/>
    <mergeCell ref="H63:J63"/>
    <mergeCell ref="K63:L63"/>
    <mergeCell ref="A64:B64"/>
    <mergeCell ref="C64:D64"/>
    <mergeCell ref="F64:G64"/>
    <mergeCell ref="H64:J64"/>
    <mergeCell ref="K64:L64"/>
    <mergeCell ref="A61:B61"/>
    <mergeCell ref="C61:D61"/>
    <mergeCell ref="F61:G61"/>
    <mergeCell ref="H61:J61"/>
    <mergeCell ref="K61:L61"/>
    <mergeCell ref="A62:B62"/>
    <mergeCell ref="C62:D62"/>
    <mergeCell ref="F62:G62"/>
    <mergeCell ref="H62:J62"/>
    <mergeCell ref="K62:L62"/>
    <mergeCell ref="A59:B59"/>
    <mergeCell ref="C59:D59"/>
    <mergeCell ref="F59:G59"/>
    <mergeCell ref="H59:J59"/>
    <mergeCell ref="K59:L59"/>
    <mergeCell ref="A60:B60"/>
    <mergeCell ref="C60:D60"/>
    <mergeCell ref="F60:G60"/>
    <mergeCell ref="H60:J60"/>
    <mergeCell ref="K60:L60"/>
    <mergeCell ref="A57:B57"/>
    <mergeCell ref="C57:D57"/>
    <mergeCell ref="F57:G57"/>
    <mergeCell ref="H57:J57"/>
    <mergeCell ref="K57:L57"/>
    <mergeCell ref="A58:B58"/>
    <mergeCell ref="C58:D58"/>
    <mergeCell ref="F58:G58"/>
    <mergeCell ref="H58:J58"/>
    <mergeCell ref="K58:L58"/>
    <mergeCell ref="A55:B55"/>
    <mergeCell ref="C55:D55"/>
    <mergeCell ref="F55:G55"/>
    <mergeCell ref="H55:J55"/>
    <mergeCell ref="K55:L55"/>
    <mergeCell ref="A56:B56"/>
    <mergeCell ref="C56:D56"/>
    <mergeCell ref="F56:G56"/>
    <mergeCell ref="H56:J56"/>
    <mergeCell ref="K56:L56"/>
    <mergeCell ref="A53:B53"/>
    <mergeCell ref="C53:D53"/>
    <mergeCell ref="F53:G53"/>
    <mergeCell ref="H53:J53"/>
    <mergeCell ref="K53:L53"/>
    <mergeCell ref="A54:B54"/>
    <mergeCell ref="C54:D54"/>
    <mergeCell ref="F54:G54"/>
    <mergeCell ref="H54:J54"/>
    <mergeCell ref="K54:L54"/>
    <mergeCell ref="A51:B51"/>
    <mergeCell ref="C51:D51"/>
    <mergeCell ref="F51:G51"/>
    <mergeCell ref="H51:J51"/>
    <mergeCell ref="K51:L51"/>
    <mergeCell ref="A52:B52"/>
    <mergeCell ref="C52:D52"/>
    <mergeCell ref="F52:G52"/>
    <mergeCell ref="H52:J52"/>
    <mergeCell ref="K52:L52"/>
    <mergeCell ref="A49:B49"/>
    <mergeCell ref="C49:D49"/>
    <mergeCell ref="F49:G49"/>
    <mergeCell ref="H49:J49"/>
    <mergeCell ref="K49:L49"/>
    <mergeCell ref="A50:B50"/>
    <mergeCell ref="C50:D50"/>
    <mergeCell ref="F50:G50"/>
    <mergeCell ref="H50:J50"/>
    <mergeCell ref="K50:L50"/>
    <mergeCell ref="A47:B47"/>
    <mergeCell ref="C47:D47"/>
    <mergeCell ref="F47:G47"/>
    <mergeCell ref="H47:J47"/>
    <mergeCell ref="K47:L47"/>
    <mergeCell ref="A48:B48"/>
    <mergeCell ref="C48:D48"/>
    <mergeCell ref="F48:G48"/>
    <mergeCell ref="H48:J48"/>
    <mergeCell ref="K48:L48"/>
    <mergeCell ref="A45:B45"/>
    <mergeCell ref="C45:D45"/>
    <mergeCell ref="F45:G45"/>
    <mergeCell ref="H45:J45"/>
    <mergeCell ref="K45:L45"/>
    <mergeCell ref="A46:B46"/>
    <mergeCell ref="C46:D46"/>
    <mergeCell ref="F46:G46"/>
    <mergeCell ref="H46:J46"/>
    <mergeCell ref="K46:L46"/>
    <mergeCell ref="A43:B43"/>
    <mergeCell ref="C43:D43"/>
    <mergeCell ref="F43:G43"/>
    <mergeCell ref="H43:J43"/>
    <mergeCell ref="K43:L43"/>
    <mergeCell ref="A44:B44"/>
    <mergeCell ref="C44:D44"/>
    <mergeCell ref="F44:G44"/>
    <mergeCell ref="H44:J44"/>
    <mergeCell ref="K44:L44"/>
    <mergeCell ref="A41:B41"/>
    <mergeCell ref="C41:D41"/>
    <mergeCell ref="F41:G41"/>
    <mergeCell ref="H41:J41"/>
    <mergeCell ref="K41:L41"/>
    <mergeCell ref="A42:B42"/>
    <mergeCell ref="C42:D42"/>
    <mergeCell ref="F42:G42"/>
    <mergeCell ref="H42:J42"/>
    <mergeCell ref="K42:L42"/>
    <mergeCell ref="A39:B39"/>
    <mergeCell ref="C39:D39"/>
    <mergeCell ref="F39:G39"/>
    <mergeCell ref="H39:J39"/>
    <mergeCell ref="K39:L39"/>
    <mergeCell ref="A40:B40"/>
    <mergeCell ref="C40:D40"/>
    <mergeCell ref="F40:G40"/>
    <mergeCell ref="H40:J40"/>
    <mergeCell ref="K40:L40"/>
    <mergeCell ref="A37:B37"/>
    <mergeCell ref="C37:D37"/>
    <mergeCell ref="F37:G37"/>
    <mergeCell ref="H37:J37"/>
    <mergeCell ref="K37:L37"/>
    <mergeCell ref="A38:B38"/>
    <mergeCell ref="C38:D38"/>
    <mergeCell ref="F38:G38"/>
    <mergeCell ref="H38:J38"/>
    <mergeCell ref="K38:L38"/>
    <mergeCell ref="A35:B35"/>
    <mergeCell ref="C35:D35"/>
    <mergeCell ref="F35:G35"/>
    <mergeCell ref="H35:J35"/>
    <mergeCell ref="K35:L35"/>
    <mergeCell ref="A36:B36"/>
    <mergeCell ref="C36:D36"/>
    <mergeCell ref="F36:G36"/>
    <mergeCell ref="H36:J36"/>
    <mergeCell ref="K36:L36"/>
    <mergeCell ref="A33:B33"/>
    <mergeCell ref="C33:D33"/>
    <mergeCell ref="F33:G33"/>
    <mergeCell ref="H33:J33"/>
    <mergeCell ref="K33:L33"/>
    <mergeCell ref="A34:B34"/>
    <mergeCell ref="C34:D34"/>
    <mergeCell ref="F34:G34"/>
    <mergeCell ref="H34:J34"/>
    <mergeCell ref="K34:L34"/>
    <mergeCell ref="A31:B31"/>
    <mergeCell ref="C31:D31"/>
    <mergeCell ref="F31:G31"/>
    <mergeCell ref="H31:J31"/>
    <mergeCell ref="K31:L31"/>
    <mergeCell ref="A32:B32"/>
    <mergeCell ref="C32:D32"/>
    <mergeCell ref="F32:G32"/>
    <mergeCell ref="H32:J32"/>
    <mergeCell ref="K32:L32"/>
    <mergeCell ref="A29:B29"/>
    <mergeCell ref="C29:D29"/>
    <mergeCell ref="F29:G29"/>
    <mergeCell ref="H29:J29"/>
    <mergeCell ref="K29:L29"/>
    <mergeCell ref="A30:B30"/>
    <mergeCell ref="C30:D30"/>
    <mergeCell ref="F30:G30"/>
    <mergeCell ref="H30:J30"/>
    <mergeCell ref="K30:L30"/>
    <mergeCell ref="A27:B27"/>
    <mergeCell ref="C27:D27"/>
    <mergeCell ref="F27:G27"/>
    <mergeCell ref="H27:J27"/>
    <mergeCell ref="K27:L27"/>
    <mergeCell ref="A28:B28"/>
    <mergeCell ref="C28:D28"/>
    <mergeCell ref="F28:G28"/>
    <mergeCell ref="H28:J28"/>
    <mergeCell ref="K28:L28"/>
    <mergeCell ref="A25:B25"/>
    <mergeCell ref="C25:D25"/>
    <mergeCell ref="F25:G25"/>
    <mergeCell ref="H25:J25"/>
    <mergeCell ref="K25:L25"/>
    <mergeCell ref="A26:B26"/>
    <mergeCell ref="C26:D26"/>
    <mergeCell ref="F26:G26"/>
    <mergeCell ref="H26:J26"/>
    <mergeCell ref="K26:L26"/>
    <mergeCell ref="A23:B23"/>
    <mergeCell ref="C23:D23"/>
    <mergeCell ref="F23:G23"/>
    <mergeCell ref="H23:J23"/>
    <mergeCell ref="K23:L23"/>
    <mergeCell ref="A24:B24"/>
    <mergeCell ref="C24:D24"/>
    <mergeCell ref="F24:G24"/>
    <mergeCell ref="H24:J24"/>
    <mergeCell ref="K24:L24"/>
    <mergeCell ref="A21:B21"/>
    <mergeCell ref="C21:D21"/>
    <mergeCell ref="F21:G21"/>
    <mergeCell ref="H21:J21"/>
    <mergeCell ref="K21:L21"/>
    <mergeCell ref="A22:B22"/>
    <mergeCell ref="C22:D22"/>
    <mergeCell ref="F22:G22"/>
    <mergeCell ref="H22:J22"/>
    <mergeCell ref="K22:L22"/>
    <mergeCell ref="A19:B19"/>
    <mergeCell ref="C19:D19"/>
    <mergeCell ref="F19:G19"/>
    <mergeCell ref="H19:J19"/>
    <mergeCell ref="K19:L19"/>
    <mergeCell ref="A20:B20"/>
    <mergeCell ref="C20:D20"/>
    <mergeCell ref="F20:G20"/>
    <mergeCell ref="H20:J20"/>
    <mergeCell ref="K20:L20"/>
    <mergeCell ref="A17:B17"/>
    <mergeCell ref="C17:D17"/>
    <mergeCell ref="F17:G17"/>
    <mergeCell ref="H17:J17"/>
    <mergeCell ref="K17:L17"/>
    <mergeCell ref="A18:B18"/>
    <mergeCell ref="C18:D18"/>
    <mergeCell ref="F18:G18"/>
    <mergeCell ref="H18:J18"/>
    <mergeCell ref="K18:L18"/>
    <mergeCell ref="A15:B15"/>
    <mergeCell ref="C15:D15"/>
    <mergeCell ref="F15:G15"/>
    <mergeCell ref="H15:J15"/>
    <mergeCell ref="K15:L15"/>
    <mergeCell ref="A16:B16"/>
    <mergeCell ref="C16:D16"/>
    <mergeCell ref="F16:G16"/>
    <mergeCell ref="H16:J16"/>
    <mergeCell ref="K16:L16"/>
    <mergeCell ref="A13:B13"/>
    <mergeCell ref="C13:D13"/>
    <mergeCell ref="F13:G13"/>
    <mergeCell ref="H13:J13"/>
    <mergeCell ref="K13:L13"/>
    <mergeCell ref="A14:B14"/>
    <mergeCell ref="C14:D14"/>
    <mergeCell ref="F14:G14"/>
    <mergeCell ref="H14:J14"/>
    <mergeCell ref="K14:L14"/>
    <mergeCell ref="A11:B11"/>
    <mergeCell ref="C11:D11"/>
    <mergeCell ref="F11:G11"/>
    <mergeCell ref="H11:J11"/>
    <mergeCell ref="K11:L11"/>
    <mergeCell ref="A12:B12"/>
    <mergeCell ref="C12:D12"/>
    <mergeCell ref="F12:G12"/>
    <mergeCell ref="H12:J12"/>
    <mergeCell ref="K12:L12"/>
    <mergeCell ref="A9:B9"/>
    <mergeCell ref="C9:D9"/>
    <mergeCell ref="F9:G9"/>
    <mergeCell ref="H9:J9"/>
    <mergeCell ref="K9:L9"/>
    <mergeCell ref="A10:B10"/>
    <mergeCell ref="C10:D10"/>
    <mergeCell ref="F10:G10"/>
    <mergeCell ref="H10:J10"/>
    <mergeCell ref="K10:L10"/>
    <mergeCell ref="A1:L1"/>
    <mergeCell ref="A2:L2"/>
    <mergeCell ref="A3:L3"/>
    <mergeCell ref="A4:B4"/>
    <mergeCell ref="C4:D4"/>
    <mergeCell ref="F4:G4"/>
    <mergeCell ref="H4:J4"/>
    <mergeCell ref="K4:L4"/>
    <mergeCell ref="A7:B7"/>
    <mergeCell ref="C7:D7"/>
    <mergeCell ref="F7:G7"/>
    <mergeCell ref="H7:J7"/>
    <mergeCell ref="K7:L7"/>
    <mergeCell ref="A8:B8"/>
    <mergeCell ref="C8:D8"/>
    <mergeCell ref="F8:G8"/>
    <mergeCell ref="H8:J8"/>
    <mergeCell ref="K8:L8"/>
    <mergeCell ref="A5:B5"/>
    <mergeCell ref="C5:D5"/>
    <mergeCell ref="F5:G5"/>
    <mergeCell ref="H5:J5"/>
    <mergeCell ref="K5:L5"/>
    <mergeCell ref="A6:B6"/>
    <mergeCell ref="C6:D6"/>
    <mergeCell ref="F6:G6"/>
    <mergeCell ref="H6:J6"/>
    <mergeCell ref="K6:L6"/>
  </mergeCells>
  <pageMargins left="1.1811023622047245" right="0.31496062992125984" top="0.62992125984251968" bottom="0.47244094488188981" header="0.11811023622047245" footer="0.19685039370078741"/>
  <pageSetup paperSize="9" scale="65" firstPageNumber="115" fitToHeight="0" orientation="portrait" useFirstPageNumber="1" horizontalDpi="300" verticalDpi="300" r:id="rId1"/>
  <headerFooter alignWithMargins="0">
    <oddFooter>Страница &amp;P</oddFooter>
  </headerFooter>
  <ignoredErrors>
    <ignoredError sqref="C6:E595 C596:E600 C601:D606 E602:E614 C607:D616 C974:E997 C963:E973 C947:E962 C938:E945 C884:E887 C888:E937 C874:E883 C865:E873 E859:E860 E863:E864 C855:E858 C854:E854 C852:E853 E848:E851 E841:E847 C841:D845 C835:E840 C832:E834 E828:E831 C829:D831 C828:D828 C823:D827 C817:D822 E817:E827 C813:E816 C690:D69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N33"/>
  <sheetViews>
    <sheetView view="pageLayout" zoomScale="80" zoomScaleNormal="100" zoomScalePageLayoutView="80" workbookViewId="0">
      <selection activeCell="J20" sqref="J20"/>
    </sheetView>
  </sheetViews>
  <sheetFormatPr defaultRowHeight="12" x14ac:dyDescent="0.2"/>
  <cols>
    <col min="1" max="1" width="5.5703125" style="124" customWidth="1"/>
    <col min="2" max="2" width="5.140625" style="124" customWidth="1"/>
    <col min="3" max="3" width="5" style="124" customWidth="1"/>
    <col min="4" max="4" width="5.140625" style="124" customWidth="1"/>
    <col min="5" max="5" width="5.42578125" style="124" customWidth="1"/>
    <col min="6" max="6" width="5" style="124" customWidth="1"/>
    <col min="7" max="7" width="6.7109375" style="124" customWidth="1"/>
    <col min="8" max="8" width="7.28515625" style="124" customWidth="1"/>
    <col min="9" max="9" width="108.5703125" style="124" customWidth="1"/>
    <col min="10" max="10" width="26.28515625" style="124" customWidth="1"/>
    <col min="11" max="11" width="25.140625" style="124" customWidth="1"/>
    <col min="12" max="12" width="19.85546875" style="124" hidden="1" customWidth="1"/>
    <col min="13" max="13" width="17.5703125" style="124" hidden="1" customWidth="1"/>
    <col min="14" max="14" width="9.140625" style="124"/>
    <col min="15" max="15" width="11.28515625" style="124" customWidth="1"/>
    <col min="16" max="257" width="9.140625" style="124"/>
    <col min="258" max="258" width="5.5703125" style="124" customWidth="1"/>
    <col min="259" max="259" width="5.140625" style="124" customWidth="1"/>
    <col min="260" max="260" width="5" style="124" customWidth="1"/>
    <col min="261" max="261" width="5.140625" style="124" customWidth="1"/>
    <col min="262" max="262" width="5.42578125" style="124" customWidth="1"/>
    <col min="263" max="263" width="5" style="124" customWidth="1"/>
    <col min="264" max="264" width="6.7109375" style="124" customWidth="1"/>
    <col min="265" max="265" width="7.28515625" style="124" customWidth="1"/>
    <col min="266" max="266" width="129.5703125" style="124" customWidth="1"/>
    <col min="267" max="267" width="21.7109375" style="124" customWidth="1"/>
    <col min="268" max="269" width="0" style="124" hidden="1" customWidth="1"/>
    <col min="270" max="270" width="9.140625" style="124"/>
    <col min="271" max="271" width="9.85546875" style="124" bestFit="1" customWidth="1"/>
    <col min="272" max="513" width="9.140625" style="124"/>
    <col min="514" max="514" width="5.5703125" style="124" customWidth="1"/>
    <col min="515" max="515" width="5.140625" style="124" customWidth="1"/>
    <col min="516" max="516" width="5" style="124" customWidth="1"/>
    <col min="517" max="517" width="5.140625" style="124" customWidth="1"/>
    <col min="518" max="518" width="5.42578125" style="124" customWidth="1"/>
    <col min="519" max="519" width="5" style="124" customWidth="1"/>
    <col min="520" max="520" width="6.7109375" style="124" customWidth="1"/>
    <col min="521" max="521" width="7.28515625" style="124" customWidth="1"/>
    <col min="522" max="522" width="129.5703125" style="124" customWidth="1"/>
    <col min="523" max="523" width="21.7109375" style="124" customWidth="1"/>
    <col min="524" max="525" width="0" style="124" hidden="1" customWidth="1"/>
    <col min="526" max="526" width="9.140625" style="124"/>
    <col min="527" max="527" width="9.85546875" style="124" bestFit="1" customWidth="1"/>
    <col min="528" max="769" width="9.140625" style="124"/>
    <col min="770" max="770" width="5.5703125" style="124" customWidth="1"/>
    <col min="771" max="771" width="5.140625" style="124" customWidth="1"/>
    <col min="772" max="772" width="5" style="124" customWidth="1"/>
    <col min="773" max="773" width="5.140625" style="124" customWidth="1"/>
    <col min="774" max="774" width="5.42578125" style="124" customWidth="1"/>
    <col min="775" max="775" width="5" style="124" customWidth="1"/>
    <col min="776" max="776" width="6.7109375" style="124" customWidth="1"/>
    <col min="777" max="777" width="7.28515625" style="124" customWidth="1"/>
    <col min="778" max="778" width="129.5703125" style="124" customWidth="1"/>
    <col min="779" max="779" width="21.7109375" style="124" customWidth="1"/>
    <col min="780" max="781" width="0" style="124" hidden="1" customWidth="1"/>
    <col min="782" max="782" width="9.140625" style="124"/>
    <col min="783" max="783" width="9.85546875" style="124" bestFit="1" customWidth="1"/>
    <col min="784" max="1025" width="9.140625" style="124"/>
    <col min="1026" max="1026" width="5.5703125" style="124" customWidth="1"/>
    <col min="1027" max="1027" width="5.140625" style="124" customWidth="1"/>
    <col min="1028" max="1028" width="5" style="124" customWidth="1"/>
    <col min="1029" max="1029" width="5.140625" style="124" customWidth="1"/>
    <col min="1030" max="1030" width="5.42578125" style="124" customWidth="1"/>
    <col min="1031" max="1031" width="5" style="124" customWidth="1"/>
    <col min="1032" max="1032" width="6.7109375" style="124" customWidth="1"/>
    <col min="1033" max="1033" width="7.28515625" style="124" customWidth="1"/>
    <col min="1034" max="1034" width="129.5703125" style="124" customWidth="1"/>
    <col min="1035" max="1035" width="21.7109375" style="124" customWidth="1"/>
    <col min="1036" max="1037" width="0" style="124" hidden="1" customWidth="1"/>
    <col min="1038" max="1038" width="9.140625" style="124"/>
    <col min="1039" max="1039" width="9.85546875" style="124" bestFit="1" customWidth="1"/>
    <col min="1040" max="1281" width="9.140625" style="124"/>
    <col min="1282" max="1282" width="5.5703125" style="124" customWidth="1"/>
    <col min="1283" max="1283" width="5.140625" style="124" customWidth="1"/>
    <col min="1284" max="1284" width="5" style="124" customWidth="1"/>
    <col min="1285" max="1285" width="5.140625" style="124" customWidth="1"/>
    <col min="1286" max="1286" width="5.42578125" style="124" customWidth="1"/>
    <col min="1287" max="1287" width="5" style="124" customWidth="1"/>
    <col min="1288" max="1288" width="6.7109375" style="124" customWidth="1"/>
    <col min="1289" max="1289" width="7.28515625" style="124" customWidth="1"/>
    <col min="1290" max="1290" width="129.5703125" style="124" customWidth="1"/>
    <col min="1291" max="1291" width="21.7109375" style="124" customWidth="1"/>
    <col min="1292" max="1293" width="0" style="124" hidden="1" customWidth="1"/>
    <col min="1294" max="1294" width="9.140625" style="124"/>
    <col min="1295" max="1295" width="9.85546875" style="124" bestFit="1" customWidth="1"/>
    <col min="1296" max="1537" width="9.140625" style="124"/>
    <col min="1538" max="1538" width="5.5703125" style="124" customWidth="1"/>
    <col min="1539" max="1539" width="5.140625" style="124" customWidth="1"/>
    <col min="1540" max="1540" width="5" style="124" customWidth="1"/>
    <col min="1541" max="1541" width="5.140625" style="124" customWidth="1"/>
    <col min="1542" max="1542" width="5.42578125" style="124" customWidth="1"/>
    <col min="1543" max="1543" width="5" style="124" customWidth="1"/>
    <col min="1544" max="1544" width="6.7109375" style="124" customWidth="1"/>
    <col min="1545" max="1545" width="7.28515625" style="124" customWidth="1"/>
    <col min="1546" max="1546" width="129.5703125" style="124" customWidth="1"/>
    <col min="1547" max="1547" width="21.7109375" style="124" customWidth="1"/>
    <col min="1548" max="1549" width="0" style="124" hidden="1" customWidth="1"/>
    <col min="1550" max="1550" width="9.140625" style="124"/>
    <col min="1551" max="1551" width="9.85546875" style="124" bestFit="1" customWidth="1"/>
    <col min="1552" max="1793" width="9.140625" style="124"/>
    <col min="1794" max="1794" width="5.5703125" style="124" customWidth="1"/>
    <col min="1795" max="1795" width="5.140625" style="124" customWidth="1"/>
    <col min="1796" max="1796" width="5" style="124" customWidth="1"/>
    <col min="1797" max="1797" width="5.140625" style="124" customWidth="1"/>
    <col min="1798" max="1798" width="5.42578125" style="124" customWidth="1"/>
    <col min="1799" max="1799" width="5" style="124" customWidth="1"/>
    <col min="1800" max="1800" width="6.7109375" style="124" customWidth="1"/>
    <col min="1801" max="1801" width="7.28515625" style="124" customWidth="1"/>
    <col min="1802" max="1802" width="129.5703125" style="124" customWidth="1"/>
    <col min="1803" max="1803" width="21.7109375" style="124" customWidth="1"/>
    <col min="1804" max="1805" width="0" style="124" hidden="1" customWidth="1"/>
    <col min="1806" max="1806" width="9.140625" style="124"/>
    <col min="1807" max="1807" width="9.85546875" style="124" bestFit="1" customWidth="1"/>
    <col min="1808" max="2049" width="9.140625" style="124"/>
    <col min="2050" max="2050" width="5.5703125" style="124" customWidth="1"/>
    <col min="2051" max="2051" width="5.140625" style="124" customWidth="1"/>
    <col min="2052" max="2052" width="5" style="124" customWidth="1"/>
    <col min="2053" max="2053" width="5.140625" style="124" customWidth="1"/>
    <col min="2054" max="2054" width="5.42578125" style="124" customWidth="1"/>
    <col min="2055" max="2055" width="5" style="124" customWidth="1"/>
    <col min="2056" max="2056" width="6.7109375" style="124" customWidth="1"/>
    <col min="2057" max="2057" width="7.28515625" style="124" customWidth="1"/>
    <col min="2058" max="2058" width="129.5703125" style="124" customWidth="1"/>
    <col min="2059" max="2059" width="21.7109375" style="124" customWidth="1"/>
    <col min="2060" max="2061" width="0" style="124" hidden="1" customWidth="1"/>
    <col min="2062" max="2062" width="9.140625" style="124"/>
    <col min="2063" max="2063" width="9.85546875" style="124" bestFit="1" customWidth="1"/>
    <col min="2064" max="2305" width="9.140625" style="124"/>
    <col min="2306" max="2306" width="5.5703125" style="124" customWidth="1"/>
    <col min="2307" max="2307" width="5.140625" style="124" customWidth="1"/>
    <col min="2308" max="2308" width="5" style="124" customWidth="1"/>
    <col min="2309" max="2309" width="5.140625" style="124" customWidth="1"/>
    <col min="2310" max="2310" width="5.42578125" style="124" customWidth="1"/>
    <col min="2311" max="2311" width="5" style="124" customWidth="1"/>
    <col min="2312" max="2312" width="6.7109375" style="124" customWidth="1"/>
    <col min="2313" max="2313" width="7.28515625" style="124" customWidth="1"/>
    <col min="2314" max="2314" width="129.5703125" style="124" customWidth="1"/>
    <col min="2315" max="2315" width="21.7109375" style="124" customWidth="1"/>
    <col min="2316" max="2317" width="0" style="124" hidden="1" customWidth="1"/>
    <col min="2318" max="2318" width="9.140625" style="124"/>
    <col min="2319" max="2319" width="9.85546875" style="124" bestFit="1" customWidth="1"/>
    <col min="2320" max="2561" width="9.140625" style="124"/>
    <col min="2562" max="2562" width="5.5703125" style="124" customWidth="1"/>
    <col min="2563" max="2563" width="5.140625" style="124" customWidth="1"/>
    <col min="2564" max="2564" width="5" style="124" customWidth="1"/>
    <col min="2565" max="2565" width="5.140625" style="124" customWidth="1"/>
    <col min="2566" max="2566" width="5.42578125" style="124" customWidth="1"/>
    <col min="2567" max="2567" width="5" style="124" customWidth="1"/>
    <col min="2568" max="2568" width="6.7109375" style="124" customWidth="1"/>
    <col min="2569" max="2569" width="7.28515625" style="124" customWidth="1"/>
    <col min="2570" max="2570" width="129.5703125" style="124" customWidth="1"/>
    <col min="2571" max="2571" width="21.7109375" style="124" customWidth="1"/>
    <col min="2572" max="2573" width="0" style="124" hidden="1" customWidth="1"/>
    <col min="2574" max="2574" width="9.140625" style="124"/>
    <col min="2575" max="2575" width="9.85546875" style="124" bestFit="1" customWidth="1"/>
    <col min="2576" max="2817" width="9.140625" style="124"/>
    <col min="2818" max="2818" width="5.5703125" style="124" customWidth="1"/>
    <col min="2819" max="2819" width="5.140625" style="124" customWidth="1"/>
    <col min="2820" max="2820" width="5" style="124" customWidth="1"/>
    <col min="2821" max="2821" width="5.140625" style="124" customWidth="1"/>
    <col min="2822" max="2822" width="5.42578125" style="124" customWidth="1"/>
    <col min="2823" max="2823" width="5" style="124" customWidth="1"/>
    <col min="2824" max="2824" width="6.7109375" style="124" customWidth="1"/>
    <col min="2825" max="2825" width="7.28515625" style="124" customWidth="1"/>
    <col min="2826" max="2826" width="129.5703125" style="124" customWidth="1"/>
    <col min="2827" max="2827" width="21.7109375" style="124" customWidth="1"/>
    <col min="2828" max="2829" width="0" style="124" hidden="1" customWidth="1"/>
    <col min="2830" max="2830" width="9.140625" style="124"/>
    <col min="2831" max="2831" width="9.85546875" style="124" bestFit="1" customWidth="1"/>
    <col min="2832" max="3073" width="9.140625" style="124"/>
    <col min="3074" max="3074" width="5.5703125" style="124" customWidth="1"/>
    <col min="3075" max="3075" width="5.140625" style="124" customWidth="1"/>
    <col min="3076" max="3076" width="5" style="124" customWidth="1"/>
    <col min="3077" max="3077" width="5.140625" style="124" customWidth="1"/>
    <col min="3078" max="3078" width="5.42578125" style="124" customWidth="1"/>
    <col min="3079" max="3079" width="5" style="124" customWidth="1"/>
    <col min="3080" max="3080" width="6.7109375" style="124" customWidth="1"/>
    <col min="3081" max="3081" width="7.28515625" style="124" customWidth="1"/>
    <col min="3082" max="3082" width="129.5703125" style="124" customWidth="1"/>
    <col min="3083" max="3083" width="21.7109375" style="124" customWidth="1"/>
    <col min="3084" max="3085" width="0" style="124" hidden="1" customWidth="1"/>
    <col min="3086" max="3086" width="9.140625" style="124"/>
    <col min="3087" max="3087" width="9.85546875" style="124" bestFit="1" customWidth="1"/>
    <col min="3088" max="3329" width="9.140625" style="124"/>
    <col min="3330" max="3330" width="5.5703125" style="124" customWidth="1"/>
    <col min="3331" max="3331" width="5.140625" style="124" customWidth="1"/>
    <col min="3332" max="3332" width="5" style="124" customWidth="1"/>
    <col min="3333" max="3333" width="5.140625" style="124" customWidth="1"/>
    <col min="3334" max="3334" width="5.42578125" style="124" customWidth="1"/>
    <col min="3335" max="3335" width="5" style="124" customWidth="1"/>
    <col min="3336" max="3336" width="6.7109375" style="124" customWidth="1"/>
    <col min="3337" max="3337" width="7.28515625" style="124" customWidth="1"/>
    <col min="3338" max="3338" width="129.5703125" style="124" customWidth="1"/>
    <col min="3339" max="3339" width="21.7109375" style="124" customWidth="1"/>
    <col min="3340" max="3341" width="0" style="124" hidden="1" customWidth="1"/>
    <col min="3342" max="3342" width="9.140625" style="124"/>
    <col min="3343" max="3343" width="9.85546875" style="124" bestFit="1" customWidth="1"/>
    <col min="3344" max="3585" width="9.140625" style="124"/>
    <col min="3586" max="3586" width="5.5703125" style="124" customWidth="1"/>
    <col min="3587" max="3587" width="5.140625" style="124" customWidth="1"/>
    <col min="3588" max="3588" width="5" style="124" customWidth="1"/>
    <col min="3589" max="3589" width="5.140625" style="124" customWidth="1"/>
    <col min="3590" max="3590" width="5.42578125" style="124" customWidth="1"/>
    <col min="3591" max="3591" width="5" style="124" customWidth="1"/>
    <col min="3592" max="3592" width="6.7109375" style="124" customWidth="1"/>
    <col min="3593" max="3593" width="7.28515625" style="124" customWidth="1"/>
    <col min="3594" max="3594" width="129.5703125" style="124" customWidth="1"/>
    <col min="3595" max="3595" width="21.7109375" style="124" customWidth="1"/>
    <col min="3596" max="3597" width="0" style="124" hidden="1" customWidth="1"/>
    <col min="3598" max="3598" width="9.140625" style="124"/>
    <col min="3599" max="3599" width="9.85546875" style="124" bestFit="1" customWidth="1"/>
    <col min="3600" max="3841" width="9.140625" style="124"/>
    <col min="3842" max="3842" width="5.5703125" style="124" customWidth="1"/>
    <col min="3843" max="3843" width="5.140625" style="124" customWidth="1"/>
    <col min="3844" max="3844" width="5" style="124" customWidth="1"/>
    <col min="3845" max="3845" width="5.140625" style="124" customWidth="1"/>
    <col min="3846" max="3846" width="5.42578125" style="124" customWidth="1"/>
    <col min="3847" max="3847" width="5" style="124" customWidth="1"/>
    <col min="3848" max="3848" width="6.7109375" style="124" customWidth="1"/>
    <col min="3849" max="3849" width="7.28515625" style="124" customWidth="1"/>
    <col min="3850" max="3850" width="129.5703125" style="124" customWidth="1"/>
    <col min="3851" max="3851" width="21.7109375" style="124" customWidth="1"/>
    <col min="3852" max="3853" width="0" style="124" hidden="1" customWidth="1"/>
    <col min="3854" max="3854" width="9.140625" style="124"/>
    <col min="3855" max="3855" width="9.85546875" style="124" bestFit="1" customWidth="1"/>
    <col min="3856" max="4097" width="9.140625" style="124"/>
    <col min="4098" max="4098" width="5.5703125" style="124" customWidth="1"/>
    <col min="4099" max="4099" width="5.140625" style="124" customWidth="1"/>
    <col min="4100" max="4100" width="5" style="124" customWidth="1"/>
    <col min="4101" max="4101" width="5.140625" style="124" customWidth="1"/>
    <col min="4102" max="4102" width="5.42578125" style="124" customWidth="1"/>
    <col min="4103" max="4103" width="5" style="124" customWidth="1"/>
    <col min="4104" max="4104" width="6.7109375" style="124" customWidth="1"/>
    <col min="4105" max="4105" width="7.28515625" style="124" customWidth="1"/>
    <col min="4106" max="4106" width="129.5703125" style="124" customWidth="1"/>
    <col min="4107" max="4107" width="21.7109375" style="124" customWidth="1"/>
    <col min="4108" max="4109" width="0" style="124" hidden="1" customWidth="1"/>
    <col min="4110" max="4110" width="9.140625" style="124"/>
    <col min="4111" max="4111" width="9.85546875" style="124" bestFit="1" customWidth="1"/>
    <col min="4112" max="4353" width="9.140625" style="124"/>
    <col min="4354" max="4354" width="5.5703125" style="124" customWidth="1"/>
    <col min="4355" max="4355" width="5.140625" style="124" customWidth="1"/>
    <col min="4356" max="4356" width="5" style="124" customWidth="1"/>
    <col min="4357" max="4357" width="5.140625" style="124" customWidth="1"/>
    <col min="4358" max="4358" width="5.42578125" style="124" customWidth="1"/>
    <col min="4359" max="4359" width="5" style="124" customWidth="1"/>
    <col min="4360" max="4360" width="6.7109375" style="124" customWidth="1"/>
    <col min="4361" max="4361" width="7.28515625" style="124" customWidth="1"/>
    <col min="4362" max="4362" width="129.5703125" style="124" customWidth="1"/>
    <col min="4363" max="4363" width="21.7109375" style="124" customWidth="1"/>
    <col min="4364" max="4365" width="0" style="124" hidden="1" customWidth="1"/>
    <col min="4366" max="4366" width="9.140625" style="124"/>
    <col min="4367" max="4367" width="9.85546875" style="124" bestFit="1" customWidth="1"/>
    <col min="4368" max="4609" width="9.140625" style="124"/>
    <col min="4610" max="4610" width="5.5703125" style="124" customWidth="1"/>
    <col min="4611" max="4611" width="5.140625" style="124" customWidth="1"/>
    <col min="4612" max="4612" width="5" style="124" customWidth="1"/>
    <col min="4613" max="4613" width="5.140625" style="124" customWidth="1"/>
    <col min="4614" max="4614" width="5.42578125" style="124" customWidth="1"/>
    <col min="4615" max="4615" width="5" style="124" customWidth="1"/>
    <col min="4616" max="4616" width="6.7109375" style="124" customWidth="1"/>
    <col min="4617" max="4617" width="7.28515625" style="124" customWidth="1"/>
    <col min="4618" max="4618" width="129.5703125" style="124" customWidth="1"/>
    <col min="4619" max="4619" width="21.7109375" style="124" customWidth="1"/>
    <col min="4620" max="4621" width="0" style="124" hidden="1" customWidth="1"/>
    <col min="4622" max="4622" width="9.140625" style="124"/>
    <col min="4623" max="4623" width="9.85546875" style="124" bestFit="1" customWidth="1"/>
    <col min="4624" max="4865" width="9.140625" style="124"/>
    <col min="4866" max="4866" width="5.5703125" style="124" customWidth="1"/>
    <col min="4867" max="4867" width="5.140625" style="124" customWidth="1"/>
    <col min="4868" max="4868" width="5" style="124" customWidth="1"/>
    <col min="4869" max="4869" width="5.140625" style="124" customWidth="1"/>
    <col min="4870" max="4870" width="5.42578125" style="124" customWidth="1"/>
    <col min="4871" max="4871" width="5" style="124" customWidth="1"/>
    <col min="4872" max="4872" width="6.7109375" style="124" customWidth="1"/>
    <col min="4873" max="4873" width="7.28515625" style="124" customWidth="1"/>
    <col min="4874" max="4874" width="129.5703125" style="124" customWidth="1"/>
    <col min="4875" max="4875" width="21.7109375" style="124" customWidth="1"/>
    <col min="4876" max="4877" width="0" style="124" hidden="1" customWidth="1"/>
    <col min="4878" max="4878" width="9.140625" style="124"/>
    <col min="4879" max="4879" width="9.85546875" style="124" bestFit="1" customWidth="1"/>
    <col min="4880" max="5121" width="9.140625" style="124"/>
    <col min="5122" max="5122" width="5.5703125" style="124" customWidth="1"/>
    <col min="5123" max="5123" width="5.140625" style="124" customWidth="1"/>
    <col min="5124" max="5124" width="5" style="124" customWidth="1"/>
    <col min="5125" max="5125" width="5.140625" style="124" customWidth="1"/>
    <col min="5126" max="5126" width="5.42578125" style="124" customWidth="1"/>
    <col min="5127" max="5127" width="5" style="124" customWidth="1"/>
    <col min="5128" max="5128" width="6.7109375" style="124" customWidth="1"/>
    <col min="5129" max="5129" width="7.28515625" style="124" customWidth="1"/>
    <col min="5130" max="5130" width="129.5703125" style="124" customWidth="1"/>
    <col min="5131" max="5131" width="21.7109375" style="124" customWidth="1"/>
    <col min="5132" max="5133" width="0" style="124" hidden="1" customWidth="1"/>
    <col min="5134" max="5134" width="9.140625" style="124"/>
    <col min="5135" max="5135" width="9.85546875" style="124" bestFit="1" customWidth="1"/>
    <col min="5136" max="5377" width="9.140625" style="124"/>
    <col min="5378" max="5378" width="5.5703125" style="124" customWidth="1"/>
    <col min="5379" max="5379" width="5.140625" style="124" customWidth="1"/>
    <col min="5380" max="5380" width="5" style="124" customWidth="1"/>
    <col min="5381" max="5381" width="5.140625" style="124" customWidth="1"/>
    <col min="5382" max="5382" width="5.42578125" style="124" customWidth="1"/>
    <col min="5383" max="5383" width="5" style="124" customWidth="1"/>
    <col min="5384" max="5384" width="6.7109375" style="124" customWidth="1"/>
    <col min="5385" max="5385" width="7.28515625" style="124" customWidth="1"/>
    <col min="5386" max="5386" width="129.5703125" style="124" customWidth="1"/>
    <col min="5387" max="5387" width="21.7109375" style="124" customWidth="1"/>
    <col min="5388" max="5389" width="0" style="124" hidden="1" customWidth="1"/>
    <col min="5390" max="5390" width="9.140625" style="124"/>
    <col min="5391" max="5391" width="9.85546875" style="124" bestFit="1" customWidth="1"/>
    <col min="5392" max="5633" width="9.140625" style="124"/>
    <col min="5634" max="5634" width="5.5703125" style="124" customWidth="1"/>
    <col min="5635" max="5635" width="5.140625" style="124" customWidth="1"/>
    <col min="5636" max="5636" width="5" style="124" customWidth="1"/>
    <col min="5637" max="5637" width="5.140625" style="124" customWidth="1"/>
    <col min="5638" max="5638" width="5.42578125" style="124" customWidth="1"/>
    <col min="5639" max="5639" width="5" style="124" customWidth="1"/>
    <col min="5640" max="5640" width="6.7109375" style="124" customWidth="1"/>
    <col min="5641" max="5641" width="7.28515625" style="124" customWidth="1"/>
    <col min="5642" max="5642" width="129.5703125" style="124" customWidth="1"/>
    <col min="5643" max="5643" width="21.7109375" style="124" customWidth="1"/>
    <col min="5644" max="5645" width="0" style="124" hidden="1" customWidth="1"/>
    <col min="5646" max="5646" width="9.140625" style="124"/>
    <col min="5647" max="5647" width="9.85546875" style="124" bestFit="1" customWidth="1"/>
    <col min="5648" max="5889" width="9.140625" style="124"/>
    <col min="5890" max="5890" width="5.5703125" style="124" customWidth="1"/>
    <col min="5891" max="5891" width="5.140625" style="124" customWidth="1"/>
    <col min="5892" max="5892" width="5" style="124" customWidth="1"/>
    <col min="5893" max="5893" width="5.140625" style="124" customWidth="1"/>
    <col min="5894" max="5894" width="5.42578125" style="124" customWidth="1"/>
    <col min="5895" max="5895" width="5" style="124" customWidth="1"/>
    <col min="5896" max="5896" width="6.7109375" style="124" customWidth="1"/>
    <col min="5897" max="5897" width="7.28515625" style="124" customWidth="1"/>
    <col min="5898" max="5898" width="129.5703125" style="124" customWidth="1"/>
    <col min="5899" max="5899" width="21.7109375" style="124" customWidth="1"/>
    <col min="5900" max="5901" width="0" style="124" hidden="1" customWidth="1"/>
    <col min="5902" max="5902" width="9.140625" style="124"/>
    <col min="5903" max="5903" width="9.85546875" style="124" bestFit="1" customWidth="1"/>
    <col min="5904" max="6145" width="9.140625" style="124"/>
    <col min="6146" max="6146" width="5.5703125" style="124" customWidth="1"/>
    <col min="6147" max="6147" width="5.140625" style="124" customWidth="1"/>
    <col min="6148" max="6148" width="5" style="124" customWidth="1"/>
    <col min="6149" max="6149" width="5.140625" style="124" customWidth="1"/>
    <col min="6150" max="6150" width="5.42578125" style="124" customWidth="1"/>
    <col min="6151" max="6151" width="5" style="124" customWidth="1"/>
    <col min="6152" max="6152" width="6.7109375" style="124" customWidth="1"/>
    <col min="6153" max="6153" width="7.28515625" style="124" customWidth="1"/>
    <col min="6154" max="6154" width="129.5703125" style="124" customWidth="1"/>
    <col min="6155" max="6155" width="21.7109375" style="124" customWidth="1"/>
    <col min="6156" max="6157" width="0" style="124" hidden="1" customWidth="1"/>
    <col min="6158" max="6158" width="9.140625" style="124"/>
    <col min="6159" max="6159" width="9.85546875" style="124" bestFit="1" customWidth="1"/>
    <col min="6160" max="6401" width="9.140625" style="124"/>
    <col min="6402" max="6402" width="5.5703125" style="124" customWidth="1"/>
    <col min="6403" max="6403" width="5.140625" style="124" customWidth="1"/>
    <col min="6404" max="6404" width="5" style="124" customWidth="1"/>
    <col min="6405" max="6405" width="5.140625" style="124" customWidth="1"/>
    <col min="6406" max="6406" width="5.42578125" style="124" customWidth="1"/>
    <col min="6407" max="6407" width="5" style="124" customWidth="1"/>
    <col min="6408" max="6408" width="6.7109375" style="124" customWidth="1"/>
    <col min="6409" max="6409" width="7.28515625" style="124" customWidth="1"/>
    <col min="6410" max="6410" width="129.5703125" style="124" customWidth="1"/>
    <col min="6411" max="6411" width="21.7109375" style="124" customWidth="1"/>
    <col min="6412" max="6413" width="0" style="124" hidden="1" customWidth="1"/>
    <col min="6414" max="6414" width="9.140625" style="124"/>
    <col min="6415" max="6415" width="9.85546875" style="124" bestFit="1" customWidth="1"/>
    <col min="6416" max="6657" width="9.140625" style="124"/>
    <col min="6658" max="6658" width="5.5703125" style="124" customWidth="1"/>
    <col min="6659" max="6659" width="5.140625" style="124" customWidth="1"/>
    <col min="6660" max="6660" width="5" style="124" customWidth="1"/>
    <col min="6661" max="6661" width="5.140625" style="124" customWidth="1"/>
    <col min="6662" max="6662" width="5.42578125" style="124" customWidth="1"/>
    <col min="6663" max="6663" width="5" style="124" customWidth="1"/>
    <col min="6664" max="6664" width="6.7109375" style="124" customWidth="1"/>
    <col min="6665" max="6665" width="7.28515625" style="124" customWidth="1"/>
    <col min="6666" max="6666" width="129.5703125" style="124" customWidth="1"/>
    <col min="6667" max="6667" width="21.7109375" style="124" customWidth="1"/>
    <col min="6668" max="6669" width="0" style="124" hidden="1" customWidth="1"/>
    <col min="6670" max="6670" width="9.140625" style="124"/>
    <col min="6671" max="6671" width="9.85546875" style="124" bestFit="1" customWidth="1"/>
    <col min="6672" max="6913" width="9.140625" style="124"/>
    <col min="6914" max="6914" width="5.5703125" style="124" customWidth="1"/>
    <col min="6915" max="6915" width="5.140625" style="124" customWidth="1"/>
    <col min="6916" max="6916" width="5" style="124" customWidth="1"/>
    <col min="6917" max="6917" width="5.140625" style="124" customWidth="1"/>
    <col min="6918" max="6918" width="5.42578125" style="124" customWidth="1"/>
    <col min="6919" max="6919" width="5" style="124" customWidth="1"/>
    <col min="6920" max="6920" width="6.7109375" style="124" customWidth="1"/>
    <col min="6921" max="6921" width="7.28515625" style="124" customWidth="1"/>
    <col min="6922" max="6922" width="129.5703125" style="124" customWidth="1"/>
    <col min="6923" max="6923" width="21.7109375" style="124" customWidth="1"/>
    <col min="6924" max="6925" width="0" style="124" hidden="1" customWidth="1"/>
    <col min="6926" max="6926" width="9.140625" style="124"/>
    <col min="6927" max="6927" width="9.85546875" style="124" bestFit="1" customWidth="1"/>
    <col min="6928" max="7169" width="9.140625" style="124"/>
    <col min="7170" max="7170" width="5.5703125" style="124" customWidth="1"/>
    <col min="7171" max="7171" width="5.140625" style="124" customWidth="1"/>
    <col min="7172" max="7172" width="5" style="124" customWidth="1"/>
    <col min="7173" max="7173" width="5.140625" style="124" customWidth="1"/>
    <col min="7174" max="7174" width="5.42578125" style="124" customWidth="1"/>
    <col min="7175" max="7175" width="5" style="124" customWidth="1"/>
    <col min="7176" max="7176" width="6.7109375" style="124" customWidth="1"/>
    <col min="7177" max="7177" width="7.28515625" style="124" customWidth="1"/>
    <col min="7178" max="7178" width="129.5703125" style="124" customWidth="1"/>
    <col min="7179" max="7179" width="21.7109375" style="124" customWidth="1"/>
    <col min="7180" max="7181" width="0" style="124" hidden="1" customWidth="1"/>
    <col min="7182" max="7182" width="9.140625" style="124"/>
    <col min="7183" max="7183" width="9.85546875" style="124" bestFit="1" customWidth="1"/>
    <col min="7184" max="7425" width="9.140625" style="124"/>
    <col min="7426" max="7426" width="5.5703125" style="124" customWidth="1"/>
    <col min="7427" max="7427" width="5.140625" style="124" customWidth="1"/>
    <col min="7428" max="7428" width="5" style="124" customWidth="1"/>
    <col min="7429" max="7429" width="5.140625" style="124" customWidth="1"/>
    <col min="7430" max="7430" width="5.42578125" style="124" customWidth="1"/>
    <col min="7431" max="7431" width="5" style="124" customWidth="1"/>
    <col min="7432" max="7432" width="6.7109375" style="124" customWidth="1"/>
    <col min="7433" max="7433" width="7.28515625" style="124" customWidth="1"/>
    <col min="7434" max="7434" width="129.5703125" style="124" customWidth="1"/>
    <col min="7435" max="7435" width="21.7109375" style="124" customWidth="1"/>
    <col min="7436" max="7437" width="0" style="124" hidden="1" customWidth="1"/>
    <col min="7438" max="7438" width="9.140625" style="124"/>
    <col min="7439" max="7439" width="9.85546875" style="124" bestFit="1" customWidth="1"/>
    <col min="7440" max="7681" width="9.140625" style="124"/>
    <col min="7682" max="7682" width="5.5703125" style="124" customWidth="1"/>
    <col min="7683" max="7683" width="5.140625" style="124" customWidth="1"/>
    <col min="7684" max="7684" width="5" style="124" customWidth="1"/>
    <col min="7685" max="7685" width="5.140625" style="124" customWidth="1"/>
    <col min="7686" max="7686" width="5.42578125" style="124" customWidth="1"/>
    <col min="7687" max="7687" width="5" style="124" customWidth="1"/>
    <col min="7688" max="7688" width="6.7109375" style="124" customWidth="1"/>
    <col min="7689" max="7689" width="7.28515625" style="124" customWidth="1"/>
    <col min="7690" max="7690" width="129.5703125" style="124" customWidth="1"/>
    <col min="7691" max="7691" width="21.7109375" style="124" customWidth="1"/>
    <col min="7692" max="7693" width="0" style="124" hidden="1" customWidth="1"/>
    <col min="7694" max="7694" width="9.140625" style="124"/>
    <col min="7695" max="7695" width="9.85546875" style="124" bestFit="1" customWidth="1"/>
    <col min="7696" max="7937" width="9.140625" style="124"/>
    <col min="7938" max="7938" width="5.5703125" style="124" customWidth="1"/>
    <col min="7939" max="7939" width="5.140625" style="124" customWidth="1"/>
    <col min="7940" max="7940" width="5" style="124" customWidth="1"/>
    <col min="7941" max="7941" width="5.140625" style="124" customWidth="1"/>
    <col min="7942" max="7942" width="5.42578125" style="124" customWidth="1"/>
    <col min="7943" max="7943" width="5" style="124" customWidth="1"/>
    <col min="7944" max="7944" width="6.7109375" style="124" customWidth="1"/>
    <col min="7945" max="7945" width="7.28515625" style="124" customWidth="1"/>
    <col min="7946" max="7946" width="129.5703125" style="124" customWidth="1"/>
    <col min="7947" max="7947" width="21.7109375" style="124" customWidth="1"/>
    <col min="7948" max="7949" width="0" style="124" hidden="1" customWidth="1"/>
    <col min="7950" max="7950" width="9.140625" style="124"/>
    <col min="7951" max="7951" width="9.85546875" style="124" bestFit="1" customWidth="1"/>
    <col min="7952" max="8193" width="9.140625" style="124"/>
    <col min="8194" max="8194" width="5.5703125" style="124" customWidth="1"/>
    <col min="8195" max="8195" width="5.140625" style="124" customWidth="1"/>
    <col min="8196" max="8196" width="5" style="124" customWidth="1"/>
    <col min="8197" max="8197" width="5.140625" style="124" customWidth="1"/>
    <col min="8198" max="8198" width="5.42578125" style="124" customWidth="1"/>
    <col min="8199" max="8199" width="5" style="124" customWidth="1"/>
    <col min="8200" max="8200" width="6.7109375" style="124" customWidth="1"/>
    <col min="8201" max="8201" width="7.28515625" style="124" customWidth="1"/>
    <col min="8202" max="8202" width="129.5703125" style="124" customWidth="1"/>
    <col min="8203" max="8203" width="21.7109375" style="124" customWidth="1"/>
    <col min="8204" max="8205" width="0" style="124" hidden="1" customWidth="1"/>
    <col min="8206" max="8206" width="9.140625" style="124"/>
    <col min="8207" max="8207" width="9.85546875" style="124" bestFit="1" customWidth="1"/>
    <col min="8208" max="8449" width="9.140625" style="124"/>
    <col min="8450" max="8450" width="5.5703125" style="124" customWidth="1"/>
    <col min="8451" max="8451" width="5.140625" style="124" customWidth="1"/>
    <col min="8452" max="8452" width="5" style="124" customWidth="1"/>
    <col min="8453" max="8453" width="5.140625" style="124" customWidth="1"/>
    <col min="8454" max="8454" width="5.42578125" style="124" customWidth="1"/>
    <col min="8455" max="8455" width="5" style="124" customWidth="1"/>
    <col min="8456" max="8456" width="6.7109375" style="124" customWidth="1"/>
    <col min="8457" max="8457" width="7.28515625" style="124" customWidth="1"/>
    <col min="8458" max="8458" width="129.5703125" style="124" customWidth="1"/>
    <col min="8459" max="8459" width="21.7109375" style="124" customWidth="1"/>
    <col min="8460" max="8461" width="0" style="124" hidden="1" customWidth="1"/>
    <col min="8462" max="8462" width="9.140625" style="124"/>
    <col min="8463" max="8463" width="9.85546875" style="124" bestFit="1" customWidth="1"/>
    <col min="8464" max="8705" width="9.140625" style="124"/>
    <col min="8706" max="8706" width="5.5703125" style="124" customWidth="1"/>
    <col min="8707" max="8707" width="5.140625" style="124" customWidth="1"/>
    <col min="8708" max="8708" width="5" style="124" customWidth="1"/>
    <col min="8709" max="8709" width="5.140625" style="124" customWidth="1"/>
    <col min="8710" max="8710" width="5.42578125" style="124" customWidth="1"/>
    <col min="8711" max="8711" width="5" style="124" customWidth="1"/>
    <col min="8712" max="8712" width="6.7109375" style="124" customWidth="1"/>
    <col min="8713" max="8713" width="7.28515625" style="124" customWidth="1"/>
    <col min="8714" max="8714" width="129.5703125" style="124" customWidth="1"/>
    <col min="8715" max="8715" width="21.7109375" style="124" customWidth="1"/>
    <col min="8716" max="8717" width="0" style="124" hidden="1" customWidth="1"/>
    <col min="8718" max="8718" width="9.140625" style="124"/>
    <col min="8719" max="8719" width="9.85546875" style="124" bestFit="1" customWidth="1"/>
    <col min="8720" max="8961" width="9.140625" style="124"/>
    <col min="8962" max="8962" width="5.5703125" style="124" customWidth="1"/>
    <col min="8963" max="8963" width="5.140625" style="124" customWidth="1"/>
    <col min="8964" max="8964" width="5" style="124" customWidth="1"/>
    <col min="8965" max="8965" width="5.140625" style="124" customWidth="1"/>
    <col min="8966" max="8966" width="5.42578125" style="124" customWidth="1"/>
    <col min="8967" max="8967" width="5" style="124" customWidth="1"/>
    <col min="8968" max="8968" width="6.7109375" style="124" customWidth="1"/>
    <col min="8969" max="8969" width="7.28515625" style="124" customWidth="1"/>
    <col min="8970" max="8970" width="129.5703125" style="124" customWidth="1"/>
    <col min="8971" max="8971" width="21.7109375" style="124" customWidth="1"/>
    <col min="8972" max="8973" width="0" style="124" hidden="1" customWidth="1"/>
    <col min="8974" max="8974" width="9.140625" style="124"/>
    <col min="8975" max="8975" width="9.85546875" style="124" bestFit="1" customWidth="1"/>
    <col min="8976" max="9217" width="9.140625" style="124"/>
    <col min="9218" max="9218" width="5.5703125" style="124" customWidth="1"/>
    <col min="9219" max="9219" width="5.140625" style="124" customWidth="1"/>
    <col min="9220" max="9220" width="5" style="124" customWidth="1"/>
    <col min="9221" max="9221" width="5.140625" style="124" customWidth="1"/>
    <col min="9222" max="9222" width="5.42578125" style="124" customWidth="1"/>
    <col min="9223" max="9223" width="5" style="124" customWidth="1"/>
    <col min="9224" max="9224" width="6.7109375" style="124" customWidth="1"/>
    <col min="9225" max="9225" width="7.28515625" style="124" customWidth="1"/>
    <col min="9226" max="9226" width="129.5703125" style="124" customWidth="1"/>
    <col min="9227" max="9227" width="21.7109375" style="124" customWidth="1"/>
    <col min="9228" max="9229" width="0" style="124" hidden="1" customWidth="1"/>
    <col min="9230" max="9230" width="9.140625" style="124"/>
    <col min="9231" max="9231" width="9.85546875" style="124" bestFit="1" customWidth="1"/>
    <col min="9232" max="9473" width="9.140625" style="124"/>
    <col min="9474" max="9474" width="5.5703125" style="124" customWidth="1"/>
    <col min="9475" max="9475" width="5.140625" style="124" customWidth="1"/>
    <col min="9476" max="9476" width="5" style="124" customWidth="1"/>
    <col min="9477" max="9477" width="5.140625" style="124" customWidth="1"/>
    <col min="9478" max="9478" width="5.42578125" style="124" customWidth="1"/>
    <col min="9479" max="9479" width="5" style="124" customWidth="1"/>
    <col min="9480" max="9480" width="6.7109375" style="124" customWidth="1"/>
    <col min="9481" max="9481" width="7.28515625" style="124" customWidth="1"/>
    <col min="9482" max="9482" width="129.5703125" style="124" customWidth="1"/>
    <col min="9483" max="9483" width="21.7109375" style="124" customWidth="1"/>
    <col min="9484" max="9485" width="0" style="124" hidden="1" customWidth="1"/>
    <col min="9486" max="9486" width="9.140625" style="124"/>
    <col min="9487" max="9487" width="9.85546875" style="124" bestFit="1" customWidth="1"/>
    <col min="9488" max="9729" width="9.140625" style="124"/>
    <col min="9730" max="9730" width="5.5703125" style="124" customWidth="1"/>
    <col min="9731" max="9731" width="5.140625" style="124" customWidth="1"/>
    <col min="9732" max="9732" width="5" style="124" customWidth="1"/>
    <col min="9733" max="9733" width="5.140625" style="124" customWidth="1"/>
    <col min="9734" max="9734" width="5.42578125" style="124" customWidth="1"/>
    <col min="9735" max="9735" width="5" style="124" customWidth="1"/>
    <col min="9736" max="9736" width="6.7109375" style="124" customWidth="1"/>
    <col min="9737" max="9737" width="7.28515625" style="124" customWidth="1"/>
    <col min="9738" max="9738" width="129.5703125" style="124" customWidth="1"/>
    <col min="9739" max="9739" width="21.7109375" style="124" customWidth="1"/>
    <col min="9740" max="9741" width="0" style="124" hidden="1" customWidth="1"/>
    <col min="9742" max="9742" width="9.140625" style="124"/>
    <col min="9743" max="9743" width="9.85546875" style="124" bestFit="1" customWidth="1"/>
    <col min="9744" max="9985" width="9.140625" style="124"/>
    <col min="9986" max="9986" width="5.5703125" style="124" customWidth="1"/>
    <col min="9987" max="9987" width="5.140625" style="124" customWidth="1"/>
    <col min="9988" max="9988" width="5" style="124" customWidth="1"/>
    <col min="9989" max="9989" width="5.140625" style="124" customWidth="1"/>
    <col min="9990" max="9990" width="5.42578125" style="124" customWidth="1"/>
    <col min="9991" max="9991" width="5" style="124" customWidth="1"/>
    <col min="9992" max="9992" width="6.7109375" style="124" customWidth="1"/>
    <col min="9993" max="9993" width="7.28515625" style="124" customWidth="1"/>
    <col min="9994" max="9994" width="129.5703125" style="124" customWidth="1"/>
    <col min="9995" max="9995" width="21.7109375" style="124" customWidth="1"/>
    <col min="9996" max="9997" width="0" style="124" hidden="1" customWidth="1"/>
    <col min="9998" max="9998" width="9.140625" style="124"/>
    <col min="9999" max="9999" width="9.85546875" style="124" bestFit="1" customWidth="1"/>
    <col min="10000" max="10241" width="9.140625" style="124"/>
    <col min="10242" max="10242" width="5.5703125" style="124" customWidth="1"/>
    <col min="10243" max="10243" width="5.140625" style="124" customWidth="1"/>
    <col min="10244" max="10244" width="5" style="124" customWidth="1"/>
    <col min="10245" max="10245" width="5.140625" style="124" customWidth="1"/>
    <col min="10246" max="10246" width="5.42578125" style="124" customWidth="1"/>
    <col min="10247" max="10247" width="5" style="124" customWidth="1"/>
    <col min="10248" max="10248" width="6.7109375" style="124" customWidth="1"/>
    <col min="10249" max="10249" width="7.28515625" style="124" customWidth="1"/>
    <col min="10250" max="10250" width="129.5703125" style="124" customWidth="1"/>
    <col min="10251" max="10251" width="21.7109375" style="124" customWidth="1"/>
    <col min="10252" max="10253" width="0" style="124" hidden="1" customWidth="1"/>
    <col min="10254" max="10254" width="9.140625" style="124"/>
    <col min="10255" max="10255" width="9.85546875" style="124" bestFit="1" customWidth="1"/>
    <col min="10256" max="10497" width="9.140625" style="124"/>
    <col min="10498" max="10498" width="5.5703125" style="124" customWidth="1"/>
    <col min="10499" max="10499" width="5.140625" style="124" customWidth="1"/>
    <col min="10500" max="10500" width="5" style="124" customWidth="1"/>
    <col min="10501" max="10501" width="5.140625" style="124" customWidth="1"/>
    <col min="10502" max="10502" width="5.42578125" style="124" customWidth="1"/>
    <col min="10503" max="10503" width="5" style="124" customWidth="1"/>
    <col min="10504" max="10504" width="6.7109375" style="124" customWidth="1"/>
    <col min="10505" max="10505" width="7.28515625" style="124" customWidth="1"/>
    <col min="10506" max="10506" width="129.5703125" style="124" customWidth="1"/>
    <col min="10507" max="10507" width="21.7109375" style="124" customWidth="1"/>
    <col min="10508" max="10509" width="0" style="124" hidden="1" customWidth="1"/>
    <col min="10510" max="10510" width="9.140625" style="124"/>
    <col min="10511" max="10511" width="9.85546875" style="124" bestFit="1" customWidth="1"/>
    <col min="10512" max="10753" width="9.140625" style="124"/>
    <col min="10754" max="10754" width="5.5703125" style="124" customWidth="1"/>
    <col min="10755" max="10755" width="5.140625" style="124" customWidth="1"/>
    <col min="10756" max="10756" width="5" style="124" customWidth="1"/>
    <col min="10757" max="10757" width="5.140625" style="124" customWidth="1"/>
    <col min="10758" max="10758" width="5.42578125" style="124" customWidth="1"/>
    <col min="10759" max="10759" width="5" style="124" customWidth="1"/>
    <col min="10760" max="10760" width="6.7109375" style="124" customWidth="1"/>
    <col min="10761" max="10761" width="7.28515625" style="124" customWidth="1"/>
    <col min="10762" max="10762" width="129.5703125" style="124" customWidth="1"/>
    <col min="10763" max="10763" width="21.7109375" style="124" customWidth="1"/>
    <col min="10764" max="10765" width="0" style="124" hidden="1" customWidth="1"/>
    <col min="10766" max="10766" width="9.140625" style="124"/>
    <col min="10767" max="10767" width="9.85546875" style="124" bestFit="1" customWidth="1"/>
    <col min="10768" max="11009" width="9.140625" style="124"/>
    <col min="11010" max="11010" width="5.5703125" style="124" customWidth="1"/>
    <col min="11011" max="11011" width="5.140625" style="124" customWidth="1"/>
    <col min="11012" max="11012" width="5" style="124" customWidth="1"/>
    <col min="11013" max="11013" width="5.140625" style="124" customWidth="1"/>
    <col min="11014" max="11014" width="5.42578125" style="124" customWidth="1"/>
    <col min="11015" max="11015" width="5" style="124" customWidth="1"/>
    <col min="11016" max="11016" width="6.7109375" style="124" customWidth="1"/>
    <col min="11017" max="11017" width="7.28515625" style="124" customWidth="1"/>
    <col min="11018" max="11018" width="129.5703125" style="124" customWidth="1"/>
    <col min="11019" max="11019" width="21.7109375" style="124" customWidth="1"/>
    <col min="11020" max="11021" width="0" style="124" hidden="1" customWidth="1"/>
    <col min="11022" max="11022" width="9.140625" style="124"/>
    <col min="11023" max="11023" width="9.85546875" style="124" bestFit="1" customWidth="1"/>
    <col min="11024" max="11265" width="9.140625" style="124"/>
    <col min="11266" max="11266" width="5.5703125" style="124" customWidth="1"/>
    <col min="11267" max="11267" width="5.140625" style="124" customWidth="1"/>
    <col min="11268" max="11268" width="5" style="124" customWidth="1"/>
    <col min="11269" max="11269" width="5.140625" style="124" customWidth="1"/>
    <col min="11270" max="11270" width="5.42578125" style="124" customWidth="1"/>
    <col min="11271" max="11271" width="5" style="124" customWidth="1"/>
    <col min="11272" max="11272" width="6.7109375" style="124" customWidth="1"/>
    <col min="11273" max="11273" width="7.28515625" style="124" customWidth="1"/>
    <col min="11274" max="11274" width="129.5703125" style="124" customWidth="1"/>
    <col min="11275" max="11275" width="21.7109375" style="124" customWidth="1"/>
    <col min="11276" max="11277" width="0" style="124" hidden="1" customWidth="1"/>
    <col min="11278" max="11278" width="9.140625" style="124"/>
    <col min="11279" max="11279" width="9.85546875" style="124" bestFit="1" customWidth="1"/>
    <col min="11280" max="11521" width="9.140625" style="124"/>
    <col min="11522" max="11522" width="5.5703125" style="124" customWidth="1"/>
    <col min="11523" max="11523" width="5.140625" style="124" customWidth="1"/>
    <col min="11524" max="11524" width="5" style="124" customWidth="1"/>
    <col min="11525" max="11525" width="5.140625" style="124" customWidth="1"/>
    <col min="11526" max="11526" width="5.42578125" style="124" customWidth="1"/>
    <col min="11527" max="11527" width="5" style="124" customWidth="1"/>
    <col min="11528" max="11528" width="6.7109375" style="124" customWidth="1"/>
    <col min="11529" max="11529" width="7.28515625" style="124" customWidth="1"/>
    <col min="11530" max="11530" width="129.5703125" style="124" customWidth="1"/>
    <col min="11531" max="11531" width="21.7109375" style="124" customWidth="1"/>
    <col min="11532" max="11533" width="0" style="124" hidden="1" customWidth="1"/>
    <col min="11534" max="11534" width="9.140625" style="124"/>
    <col min="11535" max="11535" width="9.85546875" style="124" bestFit="1" customWidth="1"/>
    <col min="11536" max="11777" width="9.140625" style="124"/>
    <col min="11778" max="11778" width="5.5703125" style="124" customWidth="1"/>
    <col min="11779" max="11779" width="5.140625" style="124" customWidth="1"/>
    <col min="11780" max="11780" width="5" style="124" customWidth="1"/>
    <col min="11781" max="11781" width="5.140625" style="124" customWidth="1"/>
    <col min="11782" max="11782" width="5.42578125" style="124" customWidth="1"/>
    <col min="11783" max="11783" width="5" style="124" customWidth="1"/>
    <col min="11784" max="11784" width="6.7109375" style="124" customWidth="1"/>
    <col min="11785" max="11785" width="7.28515625" style="124" customWidth="1"/>
    <col min="11786" max="11786" width="129.5703125" style="124" customWidth="1"/>
    <col min="11787" max="11787" width="21.7109375" style="124" customWidth="1"/>
    <col min="11788" max="11789" width="0" style="124" hidden="1" customWidth="1"/>
    <col min="11790" max="11790" width="9.140625" style="124"/>
    <col min="11791" max="11791" width="9.85546875" style="124" bestFit="1" customWidth="1"/>
    <col min="11792" max="12033" width="9.140625" style="124"/>
    <col min="12034" max="12034" width="5.5703125" style="124" customWidth="1"/>
    <col min="12035" max="12035" width="5.140625" style="124" customWidth="1"/>
    <col min="12036" max="12036" width="5" style="124" customWidth="1"/>
    <col min="12037" max="12037" width="5.140625" style="124" customWidth="1"/>
    <col min="12038" max="12038" width="5.42578125" style="124" customWidth="1"/>
    <col min="12039" max="12039" width="5" style="124" customWidth="1"/>
    <col min="12040" max="12040" width="6.7109375" style="124" customWidth="1"/>
    <col min="12041" max="12041" width="7.28515625" style="124" customWidth="1"/>
    <col min="12042" max="12042" width="129.5703125" style="124" customWidth="1"/>
    <col min="12043" max="12043" width="21.7109375" style="124" customWidth="1"/>
    <col min="12044" max="12045" width="0" style="124" hidden="1" customWidth="1"/>
    <col min="12046" max="12046" width="9.140625" style="124"/>
    <col min="12047" max="12047" width="9.85546875" style="124" bestFit="1" customWidth="1"/>
    <col min="12048" max="12289" width="9.140625" style="124"/>
    <col min="12290" max="12290" width="5.5703125" style="124" customWidth="1"/>
    <col min="12291" max="12291" width="5.140625" style="124" customWidth="1"/>
    <col min="12292" max="12292" width="5" style="124" customWidth="1"/>
    <col min="12293" max="12293" width="5.140625" style="124" customWidth="1"/>
    <col min="12294" max="12294" width="5.42578125" style="124" customWidth="1"/>
    <col min="12295" max="12295" width="5" style="124" customWidth="1"/>
    <col min="12296" max="12296" width="6.7109375" style="124" customWidth="1"/>
    <col min="12297" max="12297" width="7.28515625" style="124" customWidth="1"/>
    <col min="12298" max="12298" width="129.5703125" style="124" customWidth="1"/>
    <col min="12299" max="12299" width="21.7109375" style="124" customWidth="1"/>
    <col min="12300" max="12301" width="0" style="124" hidden="1" customWidth="1"/>
    <col min="12302" max="12302" width="9.140625" style="124"/>
    <col min="12303" max="12303" width="9.85546875" style="124" bestFit="1" customWidth="1"/>
    <col min="12304" max="12545" width="9.140625" style="124"/>
    <col min="12546" max="12546" width="5.5703125" style="124" customWidth="1"/>
    <col min="12547" max="12547" width="5.140625" style="124" customWidth="1"/>
    <col min="12548" max="12548" width="5" style="124" customWidth="1"/>
    <col min="12549" max="12549" width="5.140625" style="124" customWidth="1"/>
    <col min="12550" max="12550" width="5.42578125" style="124" customWidth="1"/>
    <col min="12551" max="12551" width="5" style="124" customWidth="1"/>
    <col min="12552" max="12552" width="6.7109375" style="124" customWidth="1"/>
    <col min="12553" max="12553" width="7.28515625" style="124" customWidth="1"/>
    <col min="12554" max="12554" width="129.5703125" style="124" customWidth="1"/>
    <col min="12555" max="12555" width="21.7109375" style="124" customWidth="1"/>
    <col min="12556" max="12557" width="0" style="124" hidden="1" customWidth="1"/>
    <col min="12558" max="12558" width="9.140625" style="124"/>
    <col min="12559" max="12559" width="9.85546875" style="124" bestFit="1" customWidth="1"/>
    <col min="12560" max="12801" width="9.140625" style="124"/>
    <col min="12802" max="12802" width="5.5703125" style="124" customWidth="1"/>
    <col min="12803" max="12803" width="5.140625" style="124" customWidth="1"/>
    <col min="12804" max="12804" width="5" style="124" customWidth="1"/>
    <col min="12805" max="12805" width="5.140625" style="124" customWidth="1"/>
    <col min="12806" max="12806" width="5.42578125" style="124" customWidth="1"/>
    <col min="12807" max="12807" width="5" style="124" customWidth="1"/>
    <col min="12808" max="12808" width="6.7109375" style="124" customWidth="1"/>
    <col min="12809" max="12809" width="7.28515625" style="124" customWidth="1"/>
    <col min="12810" max="12810" width="129.5703125" style="124" customWidth="1"/>
    <col min="12811" max="12811" width="21.7109375" style="124" customWidth="1"/>
    <col min="12812" max="12813" width="0" style="124" hidden="1" customWidth="1"/>
    <col min="12814" max="12814" width="9.140625" style="124"/>
    <col min="12815" max="12815" width="9.85546875" style="124" bestFit="1" customWidth="1"/>
    <col min="12816" max="13057" width="9.140625" style="124"/>
    <col min="13058" max="13058" width="5.5703125" style="124" customWidth="1"/>
    <col min="13059" max="13059" width="5.140625" style="124" customWidth="1"/>
    <col min="13060" max="13060" width="5" style="124" customWidth="1"/>
    <col min="13061" max="13061" width="5.140625" style="124" customWidth="1"/>
    <col min="13062" max="13062" width="5.42578125" style="124" customWidth="1"/>
    <col min="13063" max="13063" width="5" style="124" customWidth="1"/>
    <col min="13064" max="13064" width="6.7109375" style="124" customWidth="1"/>
    <col min="13065" max="13065" width="7.28515625" style="124" customWidth="1"/>
    <col min="13066" max="13066" width="129.5703125" style="124" customWidth="1"/>
    <col min="13067" max="13067" width="21.7109375" style="124" customWidth="1"/>
    <col min="13068" max="13069" width="0" style="124" hidden="1" customWidth="1"/>
    <col min="13070" max="13070" width="9.140625" style="124"/>
    <col min="13071" max="13071" width="9.85546875" style="124" bestFit="1" customWidth="1"/>
    <col min="13072" max="13313" width="9.140625" style="124"/>
    <col min="13314" max="13314" width="5.5703125" style="124" customWidth="1"/>
    <col min="13315" max="13315" width="5.140625" style="124" customWidth="1"/>
    <col min="13316" max="13316" width="5" style="124" customWidth="1"/>
    <col min="13317" max="13317" width="5.140625" style="124" customWidth="1"/>
    <col min="13318" max="13318" width="5.42578125" style="124" customWidth="1"/>
    <col min="13319" max="13319" width="5" style="124" customWidth="1"/>
    <col min="13320" max="13320" width="6.7109375" style="124" customWidth="1"/>
    <col min="13321" max="13321" width="7.28515625" style="124" customWidth="1"/>
    <col min="13322" max="13322" width="129.5703125" style="124" customWidth="1"/>
    <col min="13323" max="13323" width="21.7109375" style="124" customWidth="1"/>
    <col min="13324" max="13325" width="0" style="124" hidden="1" customWidth="1"/>
    <col min="13326" max="13326" width="9.140625" style="124"/>
    <col min="13327" max="13327" width="9.85546875" style="124" bestFit="1" customWidth="1"/>
    <col min="13328" max="13569" width="9.140625" style="124"/>
    <col min="13570" max="13570" width="5.5703125" style="124" customWidth="1"/>
    <col min="13571" max="13571" width="5.140625" style="124" customWidth="1"/>
    <col min="13572" max="13572" width="5" style="124" customWidth="1"/>
    <col min="13573" max="13573" width="5.140625" style="124" customWidth="1"/>
    <col min="13574" max="13574" width="5.42578125" style="124" customWidth="1"/>
    <col min="13575" max="13575" width="5" style="124" customWidth="1"/>
    <col min="13576" max="13576" width="6.7109375" style="124" customWidth="1"/>
    <col min="13577" max="13577" width="7.28515625" style="124" customWidth="1"/>
    <col min="13578" max="13578" width="129.5703125" style="124" customWidth="1"/>
    <col min="13579" max="13579" width="21.7109375" style="124" customWidth="1"/>
    <col min="13580" max="13581" width="0" style="124" hidden="1" customWidth="1"/>
    <col min="13582" max="13582" width="9.140625" style="124"/>
    <col min="13583" max="13583" width="9.85546875" style="124" bestFit="1" customWidth="1"/>
    <col min="13584" max="13825" width="9.140625" style="124"/>
    <col min="13826" max="13826" width="5.5703125" style="124" customWidth="1"/>
    <col min="13827" max="13827" width="5.140625" style="124" customWidth="1"/>
    <col min="13828" max="13828" width="5" style="124" customWidth="1"/>
    <col min="13829" max="13829" width="5.140625" style="124" customWidth="1"/>
    <col min="13830" max="13830" width="5.42578125" style="124" customWidth="1"/>
    <col min="13831" max="13831" width="5" style="124" customWidth="1"/>
    <col min="13832" max="13832" width="6.7109375" style="124" customWidth="1"/>
    <col min="13833" max="13833" width="7.28515625" style="124" customWidth="1"/>
    <col min="13834" max="13834" width="129.5703125" style="124" customWidth="1"/>
    <col min="13835" max="13835" width="21.7109375" style="124" customWidth="1"/>
    <col min="13836" max="13837" width="0" style="124" hidden="1" customWidth="1"/>
    <col min="13838" max="13838" width="9.140625" style="124"/>
    <col min="13839" max="13839" width="9.85546875" style="124" bestFit="1" customWidth="1"/>
    <col min="13840" max="14081" width="9.140625" style="124"/>
    <col min="14082" max="14082" width="5.5703125" style="124" customWidth="1"/>
    <col min="14083" max="14083" width="5.140625" style="124" customWidth="1"/>
    <col min="14084" max="14084" width="5" style="124" customWidth="1"/>
    <col min="14085" max="14085" width="5.140625" style="124" customWidth="1"/>
    <col min="14086" max="14086" width="5.42578125" style="124" customWidth="1"/>
    <col min="14087" max="14087" width="5" style="124" customWidth="1"/>
    <col min="14088" max="14088" width="6.7109375" style="124" customWidth="1"/>
    <col min="14089" max="14089" width="7.28515625" style="124" customWidth="1"/>
    <col min="14090" max="14090" width="129.5703125" style="124" customWidth="1"/>
    <col min="14091" max="14091" width="21.7109375" style="124" customWidth="1"/>
    <col min="14092" max="14093" width="0" style="124" hidden="1" customWidth="1"/>
    <col min="14094" max="14094" width="9.140625" style="124"/>
    <col min="14095" max="14095" width="9.85546875" style="124" bestFit="1" customWidth="1"/>
    <col min="14096" max="14337" width="9.140625" style="124"/>
    <col min="14338" max="14338" width="5.5703125" style="124" customWidth="1"/>
    <col min="14339" max="14339" width="5.140625" style="124" customWidth="1"/>
    <col min="14340" max="14340" width="5" style="124" customWidth="1"/>
    <col min="14341" max="14341" width="5.140625" style="124" customWidth="1"/>
    <col min="14342" max="14342" width="5.42578125" style="124" customWidth="1"/>
    <col min="14343" max="14343" width="5" style="124" customWidth="1"/>
    <col min="14344" max="14344" width="6.7109375" style="124" customWidth="1"/>
    <col min="14345" max="14345" width="7.28515625" style="124" customWidth="1"/>
    <col min="14346" max="14346" width="129.5703125" style="124" customWidth="1"/>
    <col min="14347" max="14347" width="21.7109375" style="124" customWidth="1"/>
    <col min="14348" max="14349" width="0" style="124" hidden="1" customWidth="1"/>
    <col min="14350" max="14350" width="9.140625" style="124"/>
    <col min="14351" max="14351" width="9.85546875" style="124" bestFit="1" customWidth="1"/>
    <col min="14352" max="14593" width="9.140625" style="124"/>
    <col min="14594" max="14594" width="5.5703125" style="124" customWidth="1"/>
    <col min="14595" max="14595" width="5.140625" style="124" customWidth="1"/>
    <col min="14596" max="14596" width="5" style="124" customWidth="1"/>
    <col min="14597" max="14597" width="5.140625" style="124" customWidth="1"/>
    <col min="14598" max="14598" width="5.42578125" style="124" customWidth="1"/>
    <col min="14599" max="14599" width="5" style="124" customWidth="1"/>
    <col min="14600" max="14600" width="6.7109375" style="124" customWidth="1"/>
    <col min="14601" max="14601" width="7.28515625" style="124" customWidth="1"/>
    <col min="14602" max="14602" width="129.5703125" style="124" customWidth="1"/>
    <col min="14603" max="14603" width="21.7109375" style="124" customWidth="1"/>
    <col min="14604" max="14605" width="0" style="124" hidden="1" customWidth="1"/>
    <col min="14606" max="14606" width="9.140625" style="124"/>
    <col min="14607" max="14607" width="9.85546875" style="124" bestFit="1" customWidth="1"/>
    <col min="14608" max="14849" width="9.140625" style="124"/>
    <col min="14850" max="14850" width="5.5703125" style="124" customWidth="1"/>
    <col min="14851" max="14851" width="5.140625" style="124" customWidth="1"/>
    <col min="14852" max="14852" width="5" style="124" customWidth="1"/>
    <col min="14853" max="14853" width="5.140625" style="124" customWidth="1"/>
    <col min="14854" max="14854" width="5.42578125" style="124" customWidth="1"/>
    <col min="14855" max="14855" width="5" style="124" customWidth="1"/>
    <col min="14856" max="14856" width="6.7109375" style="124" customWidth="1"/>
    <col min="14857" max="14857" width="7.28515625" style="124" customWidth="1"/>
    <col min="14858" max="14858" width="129.5703125" style="124" customWidth="1"/>
    <col min="14859" max="14859" width="21.7109375" style="124" customWidth="1"/>
    <col min="14860" max="14861" width="0" style="124" hidden="1" customWidth="1"/>
    <col min="14862" max="14862" width="9.140625" style="124"/>
    <col min="14863" max="14863" width="9.85546875" style="124" bestFit="1" customWidth="1"/>
    <col min="14864" max="15105" width="9.140625" style="124"/>
    <col min="15106" max="15106" width="5.5703125" style="124" customWidth="1"/>
    <col min="15107" max="15107" width="5.140625" style="124" customWidth="1"/>
    <col min="15108" max="15108" width="5" style="124" customWidth="1"/>
    <col min="15109" max="15109" width="5.140625" style="124" customWidth="1"/>
    <col min="15110" max="15110" width="5.42578125" style="124" customWidth="1"/>
    <col min="15111" max="15111" width="5" style="124" customWidth="1"/>
    <col min="15112" max="15112" width="6.7109375" style="124" customWidth="1"/>
    <col min="15113" max="15113" width="7.28515625" style="124" customWidth="1"/>
    <col min="15114" max="15114" width="129.5703125" style="124" customWidth="1"/>
    <col min="15115" max="15115" width="21.7109375" style="124" customWidth="1"/>
    <col min="15116" max="15117" width="0" style="124" hidden="1" customWidth="1"/>
    <col min="15118" max="15118" width="9.140625" style="124"/>
    <col min="15119" max="15119" width="9.85546875" style="124" bestFit="1" customWidth="1"/>
    <col min="15120" max="15361" width="9.140625" style="124"/>
    <col min="15362" max="15362" width="5.5703125" style="124" customWidth="1"/>
    <col min="15363" max="15363" width="5.140625" style="124" customWidth="1"/>
    <col min="15364" max="15364" width="5" style="124" customWidth="1"/>
    <col min="15365" max="15365" width="5.140625" style="124" customWidth="1"/>
    <col min="15366" max="15366" width="5.42578125" style="124" customWidth="1"/>
    <col min="15367" max="15367" width="5" style="124" customWidth="1"/>
    <col min="15368" max="15368" width="6.7109375" style="124" customWidth="1"/>
    <col min="15369" max="15369" width="7.28515625" style="124" customWidth="1"/>
    <col min="15370" max="15370" width="129.5703125" style="124" customWidth="1"/>
    <col min="15371" max="15371" width="21.7109375" style="124" customWidth="1"/>
    <col min="15372" max="15373" width="0" style="124" hidden="1" customWidth="1"/>
    <col min="15374" max="15374" width="9.140625" style="124"/>
    <col min="15375" max="15375" width="9.85546875" style="124" bestFit="1" customWidth="1"/>
    <col min="15376" max="15617" width="9.140625" style="124"/>
    <col min="15618" max="15618" width="5.5703125" style="124" customWidth="1"/>
    <col min="15619" max="15619" width="5.140625" style="124" customWidth="1"/>
    <col min="15620" max="15620" width="5" style="124" customWidth="1"/>
    <col min="15621" max="15621" width="5.140625" style="124" customWidth="1"/>
    <col min="15622" max="15622" width="5.42578125" style="124" customWidth="1"/>
    <col min="15623" max="15623" width="5" style="124" customWidth="1"/>
    <col min="15624" max="15624" width="6.7109375" style="124" customWidth="1"/>
    <col min="15625" max="15625" width="7.28515625" style="124" customWidth="1"/>
    <col min="15626" max="15626" width="129.5703125" style="124" customWidth="1"/>
    <col min="15627" max="15627" width="21.7109375" style="124" customWidth="1"/>
    <col min="15628" max="15629" width="0" style="124" hidden="1" customWidth="1"/>
    <col min="15630" max="15630" width="9.140625" style="124"/>
    <col min="15631" max="15631" width="9.85546875" style="124" bestFit="1" customWidth="1"/>
    <col min="15632" max="15873" width="9.140625" style="124"/>
    <col min="15874" max="15874" width="5.5703125" style="124" customWidth="1"/>
    <col min="15875" max="15875" width="5.140625" style="124" customWidth="1"/>
    <col min="15876" max="15876" width="5" style="124" customWidth="1"/>
    <col min="15877" max="15877" width="5.140625" style="124" customWidth="1"/>
    <col min="15878" max="15878" width="5.42578125" style="124" customWidth="1"/>
    <col min="15879" max="15879" width="5" style="124" customWidth="1"/>
    <col min="15880" max="15880" width="6.7109375" style="124" customWidth="1"/>
    <col min="15881" max="15881" width="7.28515625" style="124" customWidth="1"/>
    <col min="15882" max="15882" width="129.5703125" style="124" customWidth="1"/>
    <col min="15883" max="15883" width="21.7109375" style="124" customWidth="1"/>
    <col min="15884" max="15885" width="0" style="124" hidden="1" customWidth="1"/>
    <col min="15886" max="15886" width="9.140625" style="124"/>
    <col min="15887" max="15887" width="9.85546875" style="124" bestFit="1" customWidth="1"/>
    <col min="15888" max="16129" width="9.140625" style="124"/>
    <col min="16130" max="16130" width="5.5703125" style="124" customWidth="1"/>
    <col min="16131" max="16131" width="5.140625" style="124" customWidth="1"/>
    <col min="16132" max="16132" width="5" style="124" customWidth="1"/>
    <col min="16133" max="16133" width="5.140625" style="124" customWidth="1"/>
    <col min="16134" max="16134" width="5.42578125" style="124" customWidth="1"/>
    <col min="16135" max="16135" width="5" style="124" customWidth="1"/>
    <col min="16136" max="16136" width="6.7109375" style="124" customWidth="1"/>
    <col min="16137" max="16137" width="7.28515625" style="124" customWidth="1"/>
    <col min="16138" max="16138" width="129.5703125" style="124" customWidth="1"/>
    <col min="16139" max="16139" width="21.7109375" style="124" customWidth="1"/>
    <col min="16140" max="16141" width="0" style="124" hidden="1" customWidth="1"/>
    <col min="16142" max="16142" width="9.140625" style="124"/>
    <col min="16143" max="16143" width="9.85546875" style="124" bestFit="1" customWidth="1"/>
    <col min="16144" max="16384" width="9.140625" style="124"/>
  </cols>
  <sheetData>
    <row r="1" spans="1:14" ht="15" x14ac:dyDescent="0.2">
      <c r="A1" s="123"/>
      <c r="B1" s="4"/>
      <c r="C1" s="4"/>
      <c r="D1" s="4"/>
      <c r="E1" s="4"/>
      <c r="F1" s="4"/>
      <c r="H1" s="125"/>
      <c r="I1" s="126"/>
      <c r="J1" s="126"/>
      <c r="K1" s="127"/>
    </row>
    <row r="2" spans="1:14" ht="15" x14ac:dyDescent="0.2">
      <c r="A2" s="123"/>
      <c r="B2" s="4"/>
      <c r="C2" s="4"/>
      <c r="D2" s="4"/>
      <c r="E2" s="4"/>
      <c r="F2" s="4"/>
      <c r="I2" s="128"/>
      <c r="J2" s="128"/>
      <c r="K2" s="127"/>
    </row>
    <row r="3" spans="1:14" ht="15" x14ac:dyDescent="0.2">
      <c r="A3" s="123"/>
      <c r="B3" s="4"/>
      <c r="C3" s="4"/>
      <c r="D3" s="4"/>
      <c r="E3" s="4"/>
      <c r="F3" s="4"/>
      <c r="H3" s="125"/>
      <c r="I3" s="128"/>
      <c r="J3" s="128"/>
      <c r="K3" s="129"/>
    </row>
    <row r="4" spans="1:14" ht="15" x14ac:dyDescent="0.2">
      <c r="A4" s="123"/>
      <c r="B4" s="4"/>
      <c r="C4" s="4"/>
      <c r="D4" s="4"/>
      <c r="E4" s="4"/>
      <c r="F4" s="4"/>
      <c r="H4" s="125"/>
      <c r="I4" s="125"/>
      <c r="J4" s="125"/>
      <c r="K4" s="130"/>
    </row>
    <row r="5" spans="1:14" ht="30.75" customHeight="1" x14ac:dyDescent="0.25">
      <c r="A5" s="483" t="s">
        <v>960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</row>
    <row r="6" spans="1:14" ht="16.5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2" t="s">
        <v>61</v>
      </c>
      <c r="L6" s="133"/>
      <c r="M6" s="133"/>
    </row>
    <row r="7" spans="1:14" ht="36" customHeight="1" x14ac:dyDescent="0.25">
      <c r="A7" s="484" t="s">
        <v>961</v>
      </c>
      <c r="B7" s="484"/>
      <c r="C7" s="484"/>
      <c r="D7" s="484"/>
      <c r="E7" s="484"/>
      <c r="F7" s="484"/>
      <c r="G7" s="484"/>
      <c r="H7" s="484"/>
      <c r="I7" s="134" t="s">
        <v>1</v>
      </c>
      <c r="J7" s="135" t="s">
        <v>2</v>
      </c>
      <c r="K7" s="136" t="s">
        <v>962</v>
      </c>
      <c r="L7" s="134" t="s">
        <v>3</v>
      </c>
      <c r="M7" s="137" t="s">
        <v>4</v>
      </c>
    </row>
    <row r="8" spans="1:14" ht="26.45" customHeight="1" x14ac:dyDescent="0.25">
      <c r="A8" s="485" t="s">
        <v>963</v>
      </c>
      <c r="B8" s="486"/>
      <c r="C8" s="486"/>
      <c r="D8" s="486"/>
      <c r="E8" s="486"/>
      <c r="F8" s="486"/>
      <c r="G8" s="486"/>
      <c r="H8" s="486"/>
      <c r="I8" s="487"/>
      <c r="J8" s="138">
        <v>-1658472.4</v>
      </c>
      <c r="K8" s="138">
        <v>-1124865.7</v>
      </c>
      <c r="L8" s="139"/>
      <c r="M8" s="140"/>
    </row>
    <row r="9" spans="1:14" ht="27.6" customHeight="1" x14ac:dyDescent="0.25">
      <c r="A9" s="488" t="s">
        <v>964</v>
      </c>
      <c r="B9" s="488"/>
      <c r="C9" s="488"/>
      <c r="D9" s="488"/>
      <c r="E9" s="488"/>
      <c r="F9" s="488"/>
      <c r="G9" s="488"/>
      <c r="H9" s="488"/>
      <c r="I9" s="488"/>
      <c r="J9" s="141">
        <v>17.100000000000001</v>
      </c>
      <c r="K9" s="141">
        <v>11.6</v>
      </c>
      <c r="L9" s="141"/>
      <c r="M9" s="142"/>
    </row>
    <row r="10" spans="1:14" ht="46.5" customHeight="1" x14ac:dyDescent="0.2">
      <c r="A10" s="143" t="s">
        <v>965</v>
      </c>
      <c r="B10" s="143" t="s">
        <v>83</v>
      </c>
      <c r="C10" s="143" t="s">
        <v>966</v>
      </c>
      <c r="D10" s="143" t="s">
        <v>966</v>
      </c>
      <c r="E10" s="143" t="s">
        <v>966</v>
      </c>
      <c r="F10" s="143" t="s">
        <v>966</v>
      </c>
      <c r="G10" s="143" t="s">
        <v>967</v>
      </c>
      <c r="H10" s="143" t="s">
        <v>965</v>
      </c>
      <c r="I10" s="144" t="s">
        <v>968</v>
      </c>
      <c r="J10" s="145">
        <v>1658472.4</v>
      </c>
      <c r="K10" s="145">
        <v>1124865.7</v>
      </c>
      <c r="L10" s="138"/>
      <c r="M10" s="138"/>
      <c r="N10" s="146"/>
    </row>
    <row r="11" spans="1:14" ht="41.25" customHeight="1" x14ac:dyDescent="0.25">
      <c r="A11" s="147" t="s">
        <v>965</v>
      </c>
      <c r="B11" s="147" t="s">
        <v>83</v>
      </c>
      <c r="C11" s="147" t="s">
        <v>85</v>
      </c>
      <c r="D11" s="147" t="s">
        <v>966</v>
      </c>
      <c r="E11" s="147" t="s">
        <v>966</v>
      </c>
      <c r="F11" s="147" t="s">
        <v>966</v>
      </c>
      <c r="G11" s="147" t="s">
        <v>967</v>
      </c>
      <c r="H11" s="147" t="s">
        <v>965</v>
      </c>
      <c r="I11" s="148" t="s">
        <v>969</v>
      </c>
      <c r="J11" s="149">
        <v>885000</v>
      </c>
      <c r="K11" s="149">
        <v>800000</v>
      </c>
      <c r="L11" s="138"/>
      <c r="M11" s="140"/>
    </row>
    <row r="12" spans="1:14" ht="48" customHeight="1" x14ac:dyDescent="0.25">
      <c r="A12" s="150" t="s">
        <v>965</v>
      </c>
      <c r="B12" s="150" t="s">
        <v>83</v>
      </c>
      <c r="C12" s="150" t="s">
        <v>85</v>
      </c>
      <c r="D12" s="150" t="s">
        <v>966</v>
      </c>
      <c r="E12" s="150" t="s">
        <v>966</v>
      </c>
      <c r="F12" s="150" t="s">
        <v>966</v>
      </c>
      <c r="G12" s="150" t="s">
        <v>967</v>
      </c>
      <c r="H12" s="150" t="s">
        <v>936</v>
      </c>
      <c r="I12" s="151" t="s">
        <v>970</v>
      </c>
      <c r="J12" s="141">
        <v>885000</v>
      </c>
      <c r="K12" s="141">
        <v>800000</v>
      </c>
      <c r="L12" s="141"/>
      <c r="M12" s="152"/>
    </row>
    <row r="13" spans="1:14" ht="48.75" customHeight="1" x14ac:dyDescent="0.25">
      <c r="A13" s="150" t="s">
        <v>942</v>
      </c>
      <c r="B13" s="150" t="s">
        <v>83</v>
      </c>
      <c r="C13" s="150" t="s">
        <v>85</v>
      </c>
      <c r="D13" s="150" t="s">
        <v>966</v>
      </c>
      <c r="E13" s="150" t="s">
        <v>966</v>
      </c>
      <c r="F13" s="150" t="s">
        <v>115</v>
      </c>
      <c r="G13" s="150" t="s">
        <v>967</v>
      </c>
      <c r="H13" s="150" t="s">
        <v>971</v>
      </c>
      <c r="I13" s="151" t="s">
        <v>972</v>
      </c>
      <c r="J13" s="141">
        <v>885000</v>
      </c>
      <c r="K13" s="141">
        <v>800000</v>
      </c>
      <c r="L13" s="141"/>
      <c r="M13" s="152"/>
    </row>
    <row r="14" spans="1:14" ht="56.25" customHeight="1" x14ac:dyDescent="0.25">
      <c r="A14" s="153" t="s">
        <v>965</v>
      </c>
      <c r="B14" s="153" t="s">
        <v>83</v>
      </c>
      <c r="C14" s="153" t="s">
        <v>103</v>
      </c>
      <c r="D14" s="153" t="s">
        <v>966</v>
      </c>
      <c r="E14" s="153" t="s">
        <v>966</v>
      </c>
      <c r="F14" s="153" t="s">
        <v>966</v>
      </c>
      <c r="G14" s="153" t="s">
        <v>967</v>
      </c>
      <c r="H14" s="153" t="s">
        <v>965</v>
      </c>
      <c r="I14" s="154" t="s">
        <v>973</v>
      </c>
      <c r="J14" s="145">
        <v>0</v>
      </c>
      <c r="K14" s="145">
        <v>18150</v>
      </c>
      <c r="L14" s="141"/>
      <c r="M14" s="152"/>
    </row>
    <row r="15" spans="1:14" ht="59.25" customHeight="1" x14ac:dyDescent="0.25">
      <c r="A15" s="155" t="s">
        <v>965</v>
      </c>
      <c r="B15" s="155" t="s">
        <v>83</v>
      </c>
      <c r="C15" s="155" t="s">
        <v>103</v>
      </c>
      <c r="D15" s="155" t="s">
        <v>83</v>
      </c>
      <c r="E15" s="155" t="s">
        <v>966</v>
      </c>
      <c r="F15" s="155" t="s">
        <v>966</v>
      </c>
      <c r="G15" s="155" t="s">
        <v>967</v>
      </c>
      <c r="H15" s="155" t="s">
        <v>965</v>
      </c>
      <c r="I15" s="156" t="s">
        <v>974</v>
      </c>
      <c r="J15" s="141">
        <v>0</v>
      </c>
      <c r="K15" s="141">
        <v>18150</v>
      </c>
      <c r="L15" s="141"/>
      <c r="M15" s="152"/>
    </row>
    <row r="16" spans="1:14" ht="57" customHeight="1" x14ac:dyDescent="0.25">
      <c r="A16" s="155" t="s">
        <v>965</v>
      </c>
      <c r="B16" s="155" t="s">
        <v>83</v>
      </c>
      <c r="C16" s="155" t="s">
        <v>103</v>
      </c>
      <c r="D16" s="155" t="s">
        <v>83</v>
      </c>
      <c r="E16" s="155" t="s">
        <v>966</v>
      </c>
      <c r="F16" s="155" t="s">
        <v>966</v>
      </c>
      <c r="G16" s="155" t="s">
        <v>967</v>
      </c>
      <c r="H16" s="155" t="s">
        <v>936</v>
      </c>
      <c r="I16" s="156" t="s">
        <v>975</v>
      </c>
      <c r="J16" s="141">
        <v>181376.1</v>
      </c>
      <c r="K16" s="141">
        <v>199526.1</v>
      </c>
      <c r="L16" s="141"/>
      <c r="M16" s="152"/>
    </row>
    <row r="17" spans="1:14" ht="54" customHeight="1" x14ac:dyDescent="0.25">
      <c r="A17" s="155" t="s">
        <v>942</v>
      </c>
      <c r="B17" s="155" t="s">
        <v>83</v>
      </c>
      <c r="C17" s="155" t="s">
        <v>103</v>
      </c>
      <c r="D17" s="155" t="s">
        <v>83</v>
      </c>
      <c r="E17" s="155" t="s">
        <v>966</v>
      </c>
      <c r="F17" s="155" t="s">
        <v>115</v>
      </c>
      <c r="G17" s="155" t="s">
        <v>967</v>
      </c>
      <c r="H17" s="155" t="s">
        <v>971</v>
      </c>
      <c r="I17" s="156" t="s">
        <v>976</v>
      </c>
      <c r="J17" s="141">
        <v>181376.1</v>
      </c>
      <c r="K17" s="141">
        <v>199526.1</v>
      </c>
      <c r="L17" s="141"/>
      <c r="M17" s="152"/>
    </row>
    <row r="18" spans="1:14" ht="44.25" customHeight="1" x14ac:dyDescent="0.25">
      <c r="A18" s="155" t="s">
        <v>965</v>
      </c>
      <c r="B18" s="155" t="s">
        <v>83</v>
      </c>
      <c r="C18" s="155" t="s">
        <v>103</v>
      </c>
      <c r="D18" s="155" t="s">
        <v>83</v>
      </c>
      <c r="E18" s="155" t="s">
        <v>966</v>
      </c>
      <c r="F18" s="155" t="s">
        <v>966</v>
      </c>
      <c r="G18" s="155" t="s">
        <v>967</v>
      </c>
      <c r="H18" s="155" t="s">
        <v>152</v>
      </c>
      <c r="I18" s="151" t="s">
        <v>977</v>
      </c>
      <c r="J18" s="141">
        <v>-181376.1</v>
      </c>
      <c r="K18" s="141">
        <v>-181376.1</v>
      </c>
      <c r="L18" s="141"/>
      <c r="M18" s="152"/>
    </row>
    <row r="19" spans="1:14" ht="50.25" customHeight="1" x14ac:dyDescent="0.25">
      <c r="A19" s="150" t="s">
        <v>965</v>
      </c>
      <c r="B19" s="150" t="s">
        <v>83</v>
      </c>
      <c r="C19" s="150" t="s">
        <v>103</v>
      </c>
      <c r="D19" s="150" t="s">
        <v>966</v>
      </c>
      <c r="E19" s="150" t="s">
        <v>966</v>
      </c>
      <c r="F19" s="150" t="s">
        <v>115</v>
      </c>
      <c r="G19" s="150" t="s">
        <v>967</v>
      </c>
      <c r="H19" s="150" t="s">
        <v>451</v>
      </c>
      <c r="I19" s="151" t="s">
        <v>978</v>
      </c>
      <c r="J19" s="141">
        <v>-181376.1</v>
      </c>
      <c r="K19" s="141">
        <v>-181376.1</v>
      </c>
      <c r="L19" s="141"/>
      <c r="M19" s="152"/>
    </row>
    <row r="20" spans="1:14" ht="39" customHeight="1" x14ac:dyDescent="0.2">
      <c r="A20" s="143" t="s">
        <v>965</v>
      </c>
      <c r="B20" s="143" t="s">
        <v>83</v>
      </c>
      <c r="C20" s="143" t="s">
        <v>360</v>
      </c>
      <c r="D20" s="143" t="s">
        <v>966</v>
      </c>
      <c r="E20" s="143" t="s">
        <v>966</v>
      </c>
      <c r="F20" s="143" t="s">
        <v>966</v>
      </c>
      <c r="G20" s="143" t="s">
        <v>967</v>
      </c>
      <c r="H20" s="143" t="s">
        <v>965</v>
      </c>
      <c r="I20" s="157" t="s">
        <v>979</v>
      </c>
      <c r="J20" s="145">
        <v>773472.4</v>
      </c>
      <c r="K20" s="145">
        <v>306715.7</v>
      </c>
      <c r="L20" s="138"/>
      <c r="M20" s="138"/>
    </row>
    <row r="21" spans="1:14" ht="39.75" customHeight="1" x14ac:dyDescent="0.25">
      <c r="A21" s="150" t="s">
        <v>965</v>
      </c>
      <c r="B21" s="150" t="s">
        <v>83</v>
      </c>
      <c r="C21" s="150" t="s">
        <v>360</v>
      </c>
      <c r="D21" s="150" t="s">
        <v>966</v>
      </c>
      <c r="E21" s="150" t="s">
        <v>966</v>
      </c>
      <c r="F21" s="150" t="s">
        <v>966</v>
      </c>
      <c r="G21" s="150" t="s">
        <v>967</v>
      </c>
      <c r="H21" s="150" t="s">
        <v>980</v>
      </c>
      <c r="I21" s="151" t="s">
        <v>981</v>
      </c>
      <c r="J21" s="141">
        <v>-20401740.300000001</v>
      </c>
      <c r="K21" s="141">
        <v>-20317801.300000001</v>
      </c>
      <c r="L21" s="141"/>
      <c r="M21" s="152"/>
    </row>
    <row r="22" spans="1:14" ht="29.25" customHeight="1" x14ac:dyDescent="0.25">
      <c r="A22" s="158" t="s">
        <v>965</v>
      </c>
      <c r="B22" s="158" t="s">
        <v>83</v>
      </c>
      <c r="C22" s="158" t="s">
        <v>360</v>
      </c>
      <c r="D22" s="158" t="s">
        <v>85</v>
      </c>
      <c r="E22" s="158" t="s">
        <v>966</v>
      </c>
      <c r="F22" s="158" t="s">
        <v>966</v>
      </c>
      <c r="G22" s="158" t="s">
        <v>967</v>
      </c>
      <c r="H22" s="158" t="s">
        <v>980</v>
      </c>
      <c r="I22" s="159" t="s">
        <v>982</v>
      </c>
      <c r="J22" s="160">
        <v>-20401740.300000001</v>
      </c>
      <c r="K22" s="160">
        <v>-20317801.300000001</v>
      </c>
      <c r="L22" s="141"/>
      <c r="M22" s="152"/>
      <c r="N22" s="146"/>
    </row>
    <row r="23" spans="1:14" ht="36" customHeight="1" x14ac:dyDescent="0.25">
      <c r="A23" s="158" t="s">
        <v>965</v>
      </c>
      <c r="B23" s="158" t="s">
        <v>83</v>
      </c>
      <c r="C23" s="158" t="s">
        <v>360</v>
      </c>
      <c r="D23" s="158" t="s">
        <v>85</v>
      </c>
      <c r="E23" s="158" t="s">
        <v>83</v>
      </c>
      <c r="F23" s="158" t="s">
        <v>966</v>
      </c>
      <c r="G23" s="158" t="s">
        <v>967</v>
      </c>
      <c r="H23" s="158" t="s">
        <v>983</v>
      </c>
      <c r="I23" s="159" t="s">
        <v>984</v>
      </c>
      <c r="J23" s="160">
        <v>-20401740.300000001</v>
      </c>
      <c r="K23" s="160">
        <v>-20317801.300000001</v>
      </c>
      <c r="L23" s="141"/>
      <c r="M23" s="152"/>
    </row>
    <row r="24" spans="1:14" ht="27" customHeight="1" x14ac:dyDescent="0.25">
      <c r="A24" s="158" t="s">
        <v>942</v>
      </c>
      <c r="B24" s="158" t="s">
        <v>83</v>
      </c>
      <c r="C24" s="158" t="s">
        <v>360</v>
      </c>
      <c r="D24" s="158" t="s">
        <v>85</v>
      </c>
      <c r="E24" s="158" t="s">
        <v>83</v>
      </c>
      <c r="F24" s="158" t="s">
        <v>115</v>
      </c>
      <c r="G24" s="158" t="s">
        <v>967</v>
      </c>
      <c r="H24" s="158" t="s">
        <v>983</v>
      </c>
      <c r="I24" s="159" t="s">
        <v>985</v>
      </c>
      <c r="J24" s="160">
        <v>-20401740.300000001</v>
      </c>
      <c r="K24" s="160">
        <v>-20317801.300000001</v>
      </c>
      <c r="L24" s="141"/>
      <c r="M24" s="152"/>
    </row>
    <row r="25" spans="1:14" ht="28.5" customHeight="1" x14ac:dyDescent="0.25">
      <c r="A25" s="158" t="s">
        <v>965</v>
      </c>
      <c r="B25" s="158" t="s">
        <v>83</v>
      </c>
      <c r="C25" s="158" t="s">
        <v>360</v>
      </c>
      <c r="D25" s="158" t="s">
        <v>966</v>
      </c>
      <c r="E25" s="158" t="s">
        <v>966</v>
      </c>
      <c r="F25" s="158" t="s">
        <v>966</v>
      </c>
      <c r="G25" s="158" t="s">
        <v>967</v>
      </c>
      <c r="H25" s="158" t="s">
        <v>216</v>
      </c>
      <c r="I25" s="159" t="s">
        <v>986</v>
      </c>
      <c r="J25" s="160">
        <v>20679825.100000001</v>
      </c>
      <c r="K25" s="160">
        <v>20624517</v>
      </c>
      <c r="L25" s="141"/>
      <c r="M25" s="152"/>
    </row>
    <row r="26" spans="1:14" ht="39" customHeight="1" x14ac:dyDescent="0.25">
      <c r="A26" s="158" t="s">
        <v>965</v>
      </c>
      <c r="B26" s="158" t="s">
        <v>83</v>
      </c>
      <c r="C26" s="158" t="s">
        <v>360</v>
      </c>
      <c r="D26" s="158" t="s">
        <v>85</v>
      </c>
      <c r="E26" s="158" t="s">
        <v>966</v>
      </c>
      <c r="F26" s="158" t="s">
        <v>966</v>
      </c>
      <c r="G26" s="158" t="s">
        <v>967</v>
      </c>
      <c r="H26" s="158" t="s">
        <v>216</v>
      </c>
      <c r="I26" s="159" t="s">
        <v>987</v>
      </c>
      <c r="J26" s="160">
        <v>20679825.100000001</v>
      </c>
      <c r="K26" s="160">
        <v>20624517</v>
      </c>
      <c r="L26" s="141"/>
      <c r="M26" s="152"/>
    </row>
    <row r="27" spans="1:14" ht="33" customHeight="1" x14ac:dyDescent="0.25">
      <c r="A27" s="150" t="s">
        <v>965</v>
      </c>
      <c r="B27" s="150" t="s">
        <v>83</v>
      </c>
      <c r="C27" s="150" t="s">
        <v>360</v>
      </c>
      <c r="D27" s="150" t="s">
        <v>85</v>
      </c>
      <c r="E27" s="150" t="s">
        <v>83</v>
      </c>
      <c r="F27" s="150" t="s">
        <v>966</v>
      </c>
      <c r="G27" s="150" t="s">
        <v>967</v>
      </c>
      <c r="H27" s="150" t="s">
        <v>218</v>
      </c>
      <c r="I27" s="151" t="s">
        <v>988</v>
      </c>
      <c r="J27" s="141">
        <v>20679825.100000001</v>
      </c>
      <c r="K27" s="141">
        <v>20624517</v>
      </c>
      <c r="L27" s="141"/>
      <c r="M27" s="152"/>
    </row>
    <row r="28" spans="1:14" ht="38.25" customHeight="1" x14ac:dyDescent="0.25">
      <c r="A28" s="150" t="s">
        <v>942</v>
      </c>
      <c r="B28" s="150" t="s">
        <v>83</v>
      </c>
      <c r="C28" s="150" t="s">
        <v>360</v>
      </c>
      <c r="D28" s="150" t="s">
        <v>85</v>
      </c>
      <c r="E28" s="150" t="s">
        <v>83</v>
      </c>
      <c r="F28" s="150" t="s">
        <v>115</v>
      </c>
      <c r="G28" s="150" t="s">
        <v>967</v>
      </c>
      <c r="H28" s="150" t="s">
        <v>218</v>
      </c>
      <c r="I28" s="151" t="s">
        <v>989</v>
      </c>
      <c r="J28" s="141">
        <v>20679825.100000001</v>
      </c>
      <c r="K28" s="141">
        <v>20624517</v>
      </c>
      <c r="L28" s="141"/>
      <c r="M28" s="152"/>
    </row>
    <row r="29" spans="1:14" ht="31.15" customHeight="1" x14ac:dyDescent="0.25">
      <c r="A29" s="489" t="s">
        <v>990</v>
      </c>
      <c r="B29" s="490"/>
      <c r="C29" s="490"/>
      <c r="D29" s="490"/>
      <c r="E29" s="490"/>
      <c r="F29" s="490"/>
      <c r="G29" s="490"/>
      <c r="H29" s="490"/>
      <c r="I29" s="491"/>
      <c r="J29" s="138">
        <v>1658472.4</v>
      </c>
      <c r="K29" s="138">
        <f>K11+K14+K20</f>
        <v>1124865.7</v>
      </c>
      <c r="L29" s="138"/>
      <c r="M29" s="140"/>
    </row>
    <row r="33" spans="12:12" x14ac:dyDescent="0.2">
      <c r="L33" s="146"/>
    </row>
  </sheetData>
  <mergeCells count="5">
    <mergeCell ref="A5:M5"/>
    <mergeCell ref="A7:H7"/>
    <mergeCell ref="A8:I8"/>
    <mergeCell ref="A9:I9"/>
    <mergeCell ref="A29:I29"/>
  </mergeCells>
  <pageMargins left="1.2204724409448819" right="0.39370078740157483" top="1.0236220472440944" bottom="0.78740157480314965" header="0" footer="0"/>
  <pageSetup paperSize="9" scale="65" firstPageNumber="159" orientation="landscape" useFirstPageNumber="1" r:id="rId1"/>
  <headerFooter alignWithMargins="0">
    <oddFooter>&amp;C&amp;10
Страница &amp;P</oddFooter>
  </headerFooter>
  <ignoredErrors>
    <ignoredError sqref="A10:H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6"/>
  <sheetViews>
    <sheetView view="pageLayout" topLeftCell="A28" zoomScaleNormal="100" workbookViewId="0">
      <selection activeCell="A5" sqref="A5:N24"/>
    </sheetView>
  </sheetViews>
  <sheetFormatPr defaultColWidth="8.140625" defaultRowHeight="12.75" x14ac:dyDescent="0.2"/>
  <cols>
    <col min="1" max="1" width="3.7109375" style="162" bestFit="1" customWidth="1"/>
    <col min="2" max="2" width="8.140625" style="162" hidden="1" customWidth="1"/>
    <col min="3" max="3" width="10.85546875" style="162" customWidth="1"/>
    <col min="4" max="4" width="14.7109375" style="162" customWidth="1"/>
    <col min="5" max="5" width="2.42578125" style="162" customWidth="1"/>
    <col min="6" max="6" width="5.85546875" style="162" customWidth="1"/>
    <col min="7" max="7" width="2.140625" style="162" customWidth="1"/>
    <col min="8" max="8" width="18.42578125" style="162" customWidth="1"/>
    <col min="9" max="9" width="1.140625" style="162" hidden="1" customWidth="1"/>
    <col min="10" max="10" width="4.7109375" style="162" hidden="1" customWidth="1"/>
    <col min="11" max="11" width="14.85546875" style="162" customWidth="1"/>
    <col min="12" max="12" width="18" style="162" customWidth="1"/>
    <col min="13" max="13" width="18.140625" style="162" customWidth="1"/>
    <col min="14" max="14" width="0.28515625" style="162" customWidth="1"/>
    <col min="15" max="15" width="12.42578125" style="162" customWidth="1"/>
    <col min="16" max="16384" width="8.140625" style="162"/>
  </cols>
  <sheetData>
    <row r="1" spans="1:15" ht="15" x14ac:dyDescent="0.2">
      <c r="A1" s="161"/>
      <c r="B1" s="161"/>
      <c r="C1" s="161"/>
      <c r="D1" s="161"/>
      <c r="E1" s="161"/>
      <c r="F1" s="161"/>
      <c r="G1" s="161"/>
      <c r="H1" s="161"/>
      <c r="I1" s="527"/>
      <c r="J1" s="528"/>
      <c r="K1" s="528"/>
      <c r="L1" s="528"/>
      <c r="M1" s="161"/>
      <c r="N1" s="161"/>
    </row>
    <row r="2" spans="1:15" ht="15" x14ac:dyDescent="0.2">
      <c r="A2" s="161"/>
      <c r="B2" s="161"/>
      <c r="C2" s="161"/>
      <c r="D2" s="161"/>
      <c r="E2" s="161"/>
      <c r="F2" s="161"/>
      <c r="G2" s="161"/>
      <c r="H2" s="161"/>
      <c r="I2" s="527"/>
      <c r="J2" s="528"/>
      <c r="K2" s="528"/>
      <c r="L2" s="528"/>
      <c r="M2" s="161"/>
      <c r="N2" s="161"/>
    </row>
    <row r="3" spans="1:15" ht="15" x14ac:dyDescent="0.2">
      <c r="A3" s="161"/>
      <c r="B3" s="161"/>
      <c r="C3" s="161"/>
      <c r="D3" s="161"/>
      <c r="E3" s="161"/>
      <c r="F3" s="161"/>
      <c r="G3" s="529"/>
      <c r="H3" s="530"/>
      <c r="I3" s="530"/>
      <c r="J3" s="530"/>
      <c r="K3" s="530"/>
      <c r="L3" s="530"/>
      <c r="M3" s="161"/>
      <c r="N3" s="161"/>
    </row>
    <row r="4" spans="1:15" ht="15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5" ht="15.75" x14ac:dyDescent="0.25">
      <c r="A5" s="531" t="s">
        <v>991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161"/>
    </row>
    <row r="6" spans="1:15" ht="15.75" x14ac:dyDescent="0.25">
      <c r="A6" s="531" t="s">
        <v>992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161"/>
    </row>
    <row r="7" spans="1:15" ht="15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5" ht="15" x14ac:dyDescent="0.2">
      <c r="A8" s="526" t="s">
        <v>993</v>
      </c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161"/>
    </row>
    <row r="9" spans="1:15" ht="15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1"/>
      <c r="N9" s="161"/>
    </row>
    <row r="10" spans="1:15" ht="42.6" customHeight="1" thickBot="1" x14ac:dyDescent="0.25">
      <c r="A10" s="516" t="s">
        <v>994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161"/>
    </row>
    <row r="11" spans="1:15" ht="55.9" customHeight="1" x14ac:dyDescent="0.2">
      <c r="A11" s="508" t="s">
        <v>995</v>
      </c>
      <c r="B11" s="164"/>
      <c r="C11" s="517" t="s">
        <v>996</v>
      </c>
      <c r="D11" s="518"/>
      <c r="E11" s="518"/>
      <c r="F11" s="518"/>
      <c r="G11" s="518"/>
      <c r="H11" s="518"/>
      <c r="I11" s="518"/>
      <c r="J11" s="518"/>
      <c r="K11" s="508" t="s">
        <v>997</v>
      </c>
      <c r="L11" s="508" t="s">
        <v>998</v>
      </c>
      <c r="M11" s="508" t="s">
        <v>999</v>
      </c>
      <c r="N11" s="164"/>
    </row>
    <row r="12" spans="1:15" ht="44.25" customHeight="1" thickBot="1" x14ac:dyDescent="0.25">
      <c r="A12" s="509"/>
      <c r="B12" s="164"/>
      <c r="C12" s="519"/>
      <c r="D12" s="520"/>
      <c r="E12" s="520"/>
      <c r="F12" s="520"/>
      <c r="G12" s="520"/>
      <c r="H12" s="520"/>
      <c r="I12" s="520"/>
      <c r="J12" s="520"/>
      <c r="K12" s="509"/>
      <c r="L12" s="509"/>
      <c r="M12" s="509"/>
      <c r="N12" s="164"/>
    </row>
    <row r="13" spans="1:15" ht="44.25" customHeight="1" thickBot="1" x14ac:dyDescent="0.25">
      <c r="A13" s="165" t="s">
        <v>1000</v>
      </c>
      <c r="B13" s="166"/>
      <c r="C13" s="505" t="s">
        <v>1001</v>
      </c>
      <c r="D13" s="506"/>
      <c r="E13" s="506"/>
      <c r="F13" s="506"/>
      <c r="G13" s="506"/>
      <c r="H13" s="506"/>
      <c r="I13" s="506"/>
      <c r="J13" s="507"/>
      <c r="K13" s="167">
        <v>885000</v>
      </c>
      <c r="L13" s="165" t="s">
        <v>1002</v>
      </c>
      <c r="M13" s="168">
        <v>800000</v>
      </c>
      <c r="N13" s="164"/>
      <c r="O13" s="169"/>
    </row>
    <row r="14" spans="1:15" ht="44.25" customHeight="1" thickBot="1" x14ac:dyDescent="0.25">
      <c r="A14" s="165" t="s">
        <v>1003</v>
      </c>
      <c r="B14" s="166"/>
      <c r="C14" s="499" t="s">
        <v>1004</v>
      </c>
      <c r="D14" s="500"/>
      <c r="E14" s="500"/>
      <c r="F14" s="500"/>
      <c r="G14" s="500"/>
      <c r="H14" s="500"/>
      <c r="I14" s="170"/>
      <c r="J14" s="171"/>
      <c r="K14" s="172">
        <v>181376.1</v>
      </c>
      <c r="L14" s="172"/>
      <c r="M14" s="168">
        <v>199526.1</v>
      </c>
      <c r="N14" s="164"/>
      <c r="O14" s="169"/>
    </row>
    <row r="15" spans="1:15" ht="44.25" customHeight="1" thickBot="1" x14ac:dyDescent="0.25">
      <c r="A15" s="165"/>
      <c r="B15" s="166"/>
      <c r="C15" s="499" t="s">
        <v>1005</v>
      </c>
      <c r="D15" s="500"/>
      <c r="E15" s="500"/>
      <c r="F15" s="500"/>
      <c r="G15" s="500"/>
      <c r="H15" s="500"/>
      <c r="I15" s="500"/>
      <c r="J15" s="521"/>
      <c r="K15" s="167">
        <v>181376.1</v>
      </c>
      <c r="L15" s="165" t="s">
        <v>1006</v>
      </c>
      <c r="M15" s="168">
        <v>181376.1</v>
      </c>
      <c r="N15" s="164"/>
      <c r="O15" s="169"/>
    </row>
    <row r="16" spans="1:15" ht="46.5" customHeight="1" thickBot="1" x14ac:dyDescent="0.25">
      <c r="A16" s="173"/>
      <c r="B16" s="174"/>
      <c r="C16" s="522" t="s">
        <v>1007</v>
      </c>
      <c r="D16" s="523"/>
      <c r="E16" s="523"/>
      <c r="F16" s="523"/>
      <c r="G16" s="523"/>
      <c r="H16" s="523"/>
      <c r="I16" s="523"/>
      <c r="J16" s="524"/>
      <c r="K16" s="175">
        <f>K13+K14</f>
        <v>1066376.1000000001</v>
      </c>
      <c r="L16" s="175"/>
      <c r="M16" s="175">
        <f t="shared" ref="M16" si="0">M13+M14</f>
        <v>999526.1</v>
      </c>
      <c r="N16" s="164"/>
    </row>
    <row r="17" spans="1:15" ht="14.25" x14ac:dyDescent="0.2">
      <c r="A17" s="164"/>
      <c r="B17" s="164"/>
      <c r="C17" s="176"/>
      <c r="D17" s="176"/>
      <c r="E17" s="176"/>
      <c r="F17" s="176"/>
      <c r="G17" s="176"/>
      <c r="H17" s="176"/>
      <c r="I17" s="176"/>
      <c r="J17" s="177"/>
      <c r="K17" s="178"/>
      <c r="L17" s="178"/>
      <c r="M17" s="164"/>
      <c r="N17" s="164"/>
    </row>
    <row r="18" spans="1:15" ht="31.15" customHeight="1" thickBot="1" x14ac:dyDescent="0.25">
      <c r="A18" s="525" t="s">
        <v>1008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164"/>
    </row>
    <row r="19" spans="1:15" ht="57" x14ac:dyDescent="0.2">
      <c r="A19" s="508" t="s">
        <v>995</v>
      </c>
      <c r="B19" s="179" t="s">
        <v>996</v>
      </c>
      <c r="C19" s="510" t="s">
        <v>996</v>
      </c>
      <c r="D19" s="511"/>
      <c r="E19" s="511"/>
      <c r="F19" s="511"/>
      <c r="G19" s="511"/>
      <c r="H19" s="511"/>
      <c r="I19" s="511"/>
      <c r="J19" s="512"/>
      <c r="K19" s="510" t="s">
        <v>1009</v>
      </c>
      <c r="L19" s="512"/>
      <c r="M19" s="510" t="s">
        <v>1010</v>
      </c>
      <c r="N19" s="512"/>
    </row>
    <row r="20" spans="1:15" ht="15" thickBot="1" x14ac:dyDescent="0.25">
      <c r="A20" s="509"/>
      <c r="B20" s="180"/>
      <c r="C20" s="513"/>
      <c r="D20" s="514"/>
      <c r="E20" s="514"/>
      <c r="F20" s="514"/>
      <c r="G20" s="514"/>
      <c r="H20" s="514"/>
      <c r="I20" s="514"/>
      <c r="J20" s="515"/>
      <c r="K20" s="513"/>
      <c r="L20" s="515"/>
      <c r="M20" s="513"/>
      <c r="N20" s="515"/>
    </row>
    <row r="21" spans="1:15" ht="48.75" customHeight="1" thickBot="1" x14ac:dyDescent="0.25">
      <c r="A21" s="181" t="s">
        <v>1000</v>
      </c>
      <c r="B21" s="182"/>
      <c r="C21" s="499" t="s">
        <v>1001</v>
      </c>
      <c r="D21" s="500"/>
      <c r="E21" s="500"/>
      <c r="F21" s="500"/>
      <c r="G21" s="500"/>
      <c r="H21" s="500"/>
      <c r="I21" s="183"/>
      <c r="J21" s="184"/>
      <c r="K21" s="501">
        <v>0</v>
      </c>
      <c r="L21" s="502"/>
      <c r="M21" s="185">
        <v>0</v>
      </c>
      <c r="N21" s="184"/>
    </row>
    <row r="22" spans="1:15" ht="50.25" customHeight="1" thickBot="1" x14ac:dyDescent="0.25">
      <c r="A22" s="186" t="s">
        <v>1003</v>
      </c>
      <c r="B22" s="182"/>
      <c r="C22" s="499" t="s">
        <v>1004</v>
      </c>
      <c r="D22" s="500"/>
      <c r="E22" s="500"/>
      <c r="F22" s="500"/>
      <c r="G22" s="500"/>
      <c r="H22" s="500"/>
      <c r="I22" s="183"/>
      <c r="J22" s="184"/>
      <c r="K22" s="503">
        <v>181376.1</v>
      </c>
      <c r="L22" s="504"/>
      <c r="M22" s="187">
        <v>181376.1</v>
      </c>
      <c r="N22" s="184"/>
    </row>
    <row r="23" spans="1:15" ht="47.25" customHeight="1" thickBot="1" x14ac:dyDescent="0.25">
      <c r="A23" s="165"/>
      <c r="B23" s="188" t="s">
        <v>1011</v>
      </c>
      <c r="C23" s="505" t="s">
        <v>1005</v>
      </c>
      <c r="D23" s="506"/>
      <c r="E23" s="506"/>
      <c r="F23" s="506"/>
      <c r="G23" s="506"/>
      <c r="H23" s="506"/>
      <c r="I23" s="506"/>
      <c r="J23" s="507"/>
      <c r="K23" s="492">
        <v>181376.1</v>
      </c>
      <c r="L23" s="493"/>
      <c r="M23" s="492">
        <v>181376.1</v>
      </c>
      <c r="N23" s="493"/>
      <c r="O23" s="169"/>
    </row>
    <row r="24" spans="1:15" ht="30.75" customHeight="1" thickBot="1" x14ac:dyDescent="0.25">
      <c r="A24" s="173"/>
      <c r="B24" s="189" t="s">
        <v>1012</v>
      </c>
      <c r="C24" s="494" t="s">
        <v>959</v>
      </c>
      <c r="D24" s="495"/>
      <c r="E24" s="495"/>
      <c r="F24" s="495"/>
      <c r="G24" s="495"/>
      <c r="H24" s="495"/>
      <c r="I24" s="495"/>
      <c r="J24" s="496"/>
      <c r="K24" s="497">
        <f>K21+K22</f>
        <v>181376.1</v>
      </c>
      <c r="L24" s="498"/>
      <c r="M24" s="497">
        <f>M21+M22</f>
        <v>181376.1</v>
      </c>
      <c r="N24" s="498"/>
    </row>
    <row r="25" spans="1:15" ht="15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5" ht="15" x14ac:dyDescent="0.2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15" ht="15" x14ac:dyDescent="0.2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15" ht="15" x14ac:dyDescent="0.2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15" ht="15" x14ac:dyDescent="0.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5" ht="15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5" ht="15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5" ht="15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ht="15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ht="15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 ht="15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ht="15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</row>
    <row r="37" spans="1:14" ht="15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 ht="15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14" ht="15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 ht="15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1:14" ht="15" x14ac:dyDescent="0.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 ht="15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1:14" ht="15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1:14" ht="15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</row>
    <row r="45" spans="1:14" ht="15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ht="15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</row>
    <row r="47" spans="1:14" ht="15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5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ht="15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ht="15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5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5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5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5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5" x14ac:dyDescent="0.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5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ht="15" x14ac:dyDescent="0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 ht="15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4" ht="15" x14ac:dyDescent="0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ht="15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 ht="15" x14ac:dyDescent="0.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ht="15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 ht="15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 ht="15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</row>
    <row r="65" spans="1:14" ht="15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 ht="15" x14ac:dyDescent="0.2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</row>
    <row r="67" spans="1:14" ht="15" x14ac:dyDescent="0.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</row>
    <row r="68" spans="1:14" ht="15" x14ac:dyDescent="0.2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</row>
    <row r="69" spans="1:14" ht="15" x14ac:dyDescent="0.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</row>
    <row r="70" spans="1:14" ht="15" x14ac:dyDescent="0.2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</row>
    <row r="71" spans="1:14" ht="15" x14ac:dyDescent="0.2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</row>
    <row r="72" spans="1:14" ht="15" x14ac:dyDescent="0.2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</row>
    <row r="73" spans="1:14" ht="15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</row>
    <row r="74" spans="1:14" ht="15" x14ac:dyDescent="0.2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</row>
    <row r="75" spans="1:14" ht="15" x14ac:dyDescent="0.2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</row>
    <row r="76" spans="1:14" ht="15" x14ac:dyDescent="0.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</row>
    <row r="77" spans="1:14" ht="15" x14ac:dyDescent="0.2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</row>
    <row r="78" spans="1:14" ht="15" x14ac:dyDescent="0.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</row>
    <row r="79" spans="1:14" ht="15" x14ac:dyDescent="0.2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</row>
    <row r="80" spans="1:14" ht="15" x14ac:dyDescent="0.2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</row>
    <row r="81" spans="1:14" ht="15" x14ac:dyDescent="0.2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</row>
    <row r="82" spans="1:14" ht="15" x14ac:dyDescent="0.2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</row>
    <row r="83" spans="1:14" ht="15" x14ac:dyDescent="0.2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</row>
    <row r="84" spans="1:14" ht="15" x14ac:dyDescent="0.2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</row>
    <row r="85" spans="1:14" ht="15" x14ac:dyDescent="0.2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</row>
    <row r="86" spans="1:14" ht="15" x14ac:dyDescent="0.2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</row>
    <row r="87" spans="1:14" ht="15" x14ac:dyDescent="0.2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</row>
    <row r="88" spans="1:14" ht="15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</row>
    <row r="89" spans="1:14" ht="15" x14ac:dyDescent="0.2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</row>
    <row r="90" spans="1:14" ht="15" x14ac:dyDescent="0.2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</row>
    <row r="91" spans="1:14" ht="15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</row>
    <row r="92" spans="1:14" ht="15" x14ac:dyDescent="0.2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</row>
    <row r="93" spans="1:14" ht="1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</row>
    <row r="94" spans="1:14" ht="1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</row>
    <row r="95" spans="1:14" ht="1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</row>
    <row r="96" spans="1:14" ht="1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</row>
    <row r="97" spans="1:14" ht="15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</row>
    <row r="98" spans="1:14" ht="15" x14ac:dyDescent="0.2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1:14" ht="15" x14ac:dyDescent="0.2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1:14" ht="15" x14ac:dyDescent="0.2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1:14" ht="15" x14ac:dyDescent="0.2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1:14" ht="15" x14ac:dyDescent="0.2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1:14" ht="15" x14ac:dyDescent="0.2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1:14" ht="15" x14ac:dyDescent="0.2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1:14" ht="15" x14ac:dyDescent="0.2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1:14" ht="15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1:14" ht="15" x14ac:dyDescent="0.2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1:14" ht="15" x14ac:dyDescent="0.2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1:14" ht="15" x14ac:dyDescent="0.2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1:14" ht="15" x14ac:dyDescent="0.2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1:14" ht="15" x14ac:dyDescent="0.2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1:14" ht="15" x14ac:dyDescent="0.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1:14" ht="15" x14ac:dyDescent="0.2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1:14" ht="15" x14ac:dyDescent="0.2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1:14" ht="15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1:14" ht="15" x14ac:dyDescent="0.2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1:14" ht="15" x14ac:dyDescent="0.2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1:14" ht="15" x14ac:dyDescent="0.2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1:14" ht="15" x14ac:dyDescent="0.2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1:14" ht="15" x14ac:dyDescent="0.2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1:14" ht="15" x14ac:dyDescent="0.2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1:14" ht="15" x14ac:dyDescent="0.2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1:14" ht="15" x14ac:dyDescent="0.2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1:14" ht="15" x14ac:dyDescent="0.2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1:14" ht="15" x14ac:dyDescent="0.2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1:14" ht="15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1:14" ht="15" x14ac:dyDescent="0.2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1:14" ht="15" x14ac:dyDescent="0.2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1:14" ht="15" x14ac:dyDescent="0.2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1:14" ht="15" x14ac:dyDescent="0.2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1:14" ht="15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1:14" ht="15" x14ac:dyDescent="0.2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1:14" ht="15" x14ac:dyDescent="0.2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1:14" ht="15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1:14" ht="15" x14ac:dyDescent="0.2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1:14" ht="15" x14ac:dyDescent="0.2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1:14" ht="15" x14ac:dyDescent="0.2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1:14" ht="15" x14ac:dyDescent="0.2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1:14" ht="15" x14ac:dyDescent="0.2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1:14" ht="15" x14ac:dyDescent="0.2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1:14" ht="15" x14ac:dyDescent="0.2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1:14" ht="15" x14ac:dyDescent="0.2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1:14" ht="15" x14ac:dyDescent="0.2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1:14" ht="15" x14ac:dyDescent="0.2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1:14" ht="15" x14ac:dyDescent="0.2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1:14" ht="15" x14ac:dyDescent="0.2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</sheetData>
  <mergeCells count="31">
    <mergeCell ref="A8:M8"/>
    <mergeCell ref="I1:L1"/>
    <mergeCell ref="I2:L2"/>
    <mergeCell ref="G3:L3"/>
    <mergeCell ref="A5:M5"/>
    <mergeCell ref="A6:M6"/>
    <mergeCell ref="A19:A20"/>
    <mergeCell ref="C19:J20"/>
    <mergeCell ref="K19:L20"/>
    <mergeCell ref="M19:N20"/>
    <mergeCell ref="A10:M10"/>
    <mergeCell ref="A11:A12"/>
    <mergeCell ref="C11:J12"/>
    <mergeCell ref="K11:K12"/>
    <mergeCell ref="L11:L12"/>
    <mergeCell ref="M11:M12"/>
    <mergeCell ref="C13:J13"/>
    <mergeCell ref="C14:H14"/>
    <mergeCell ref="C15:J15"/>
    <mergeCell ref="C16:J16"/>
    <mergeCell ref="A18:M18"/>
    <mergeCell ref="M23:N23"/>
    <mergeCell ref="C24:J24"/>
    <mergeCell ref="K24:L24"/>
    <mergeCell ref="M24:N24"/>
    <mergeCell ref="C21:H21"/>
    <mergeCell ref="K21:L21"/>
    <mergeCell ref="C22:H22"/>
    <mergeCell ref="K22:L22"/>
    <mergeCell ref="C23:J23"/>
    <mergeCell ref="K23:L23"/>
  </mergeCells>
  <pageMargins left="1.2204724409448819" right="0.23622047244094491" top="0.74803149606299213" bottom="0.74803149606299213" header="0.31496062992125984" footer="0.31496062992125984"/>
  <pageSetup paperSize="9" scale="87" firstPageNumber="161" orientation="portrait" useFirstPageNumber="1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Доходы ГО Мытищи</vt:lpstr>
      <vt:lpstr>Функциональная</vt:lpstr>
      <vt:lpstr>Субвенции 2023</vt:lpstr>
      <vt:lpstr>Ведомственная</vt:lpstr>
      <vt:lpstr>Целевые</vt:lpstr>
      <vt:lpstr>Источники</vt:lpstr>
      <vt:lpstr>Заимствования 2023</vt:lpstr>
      <vt:lpstr>'Доходы ГО Мытищи'!OLE_LINK10</vt:lpstr>
      <vt:lpstr>Ведомственная!Заголовки_для_печати</vt:lpstr>
      <vt:lpstr>'Доходы ГО Мытищи'!Заголовки_для_печати</vt:lpstr>
      <vt:lpstr>Источники!Заголовки_для_печати</vt:lpstr>
      <vt:lpstr>'Субвенции 2023'!Заголовки_для_печати</vt:lpstr>
      <vt:lpstr>Функциональная!Заголовки_для_печати</vt:lpstr>
      <vt:lpstr>Целевые!Заголовки_для_печати</vt:lpstr>
      <vt:lpstr>Ведомственная!Область_печати</vt:lpstr>
      <vt:lpstr>'Доходы ГО Мытищи'!Область_печати</vt:lpstr>
      <vt:lpstr>'Заимствования 2023'!Область_печати</vt:lpstr>
      <vt:lpstr>Источники!Область_печати</vt:lpstr>
      <vt:lpstr>'Субвенции 2023'!Область_печати</vt:lpstr>
      <vt:lpstr>Функциональная!Область_печати</vt:lpstr>
      <vt:lpstr>Целевые!Область_печати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2024-03-29T11:33:45Z</cp:lastPrinted>
  <dcterms:created xsi:type="dcterms:W3CDTF">2021-10-28T08:58:26Z</dcterms:created>
  <dcterms:modified xsi:type="dcterms:W3CDTF">2024-05-17T06:09:31Z</dcterms:modified>
</cp:coreProperties>
</file>